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ll00\Documents\Canevas\Canevas ETA\"/>
    </mc:Choice>
  </mc:AlternateContent>
  <xr:revisionPtr revIDLastSave="0" documentId="13_ncr:1_{7A72F439-251B-432A-9659-EE93088CD375}" xr6:coauthVersionLast="47" xr6:coauthVersionMax="47" xr10:uidLastSave="{00000000-0000-0000-0000-000000000000}"/>
  <bookViews>
    <workbookView xWindow="-120" yWindow="-120" windowWidth="29040" windowHeight="15840" xr2:uid="{7E3770EE-C178-4681-ADD3-C3BF2C070A74}"/>
  </bookViews>
  <sheets>
    <sheet name="DOSSIERJUSTIFICATIF" sheetId="1" r:id="rId1"/>
    <sheet name="RECAPITULATIF" sheetId="4" r:id="rId2"/>
    <sheet name="DONNEES" sheetId="2" r:id="rId3"/>
    <sheet name="GUIDEUTILISATION" sheetId="5" r:id="rId4"/>
  </sheets>
  <definedNames>
    <definedName name="_xlnm._FilterDatabase" localSheetId="2" hidden="1">DONNEES!$M$2:$M$2</definedName>
    <definedName name="_xlnm._FilterDatabase" localSheetId="0" hidden="1">DOSSIERJUSTIFICATIF!$A$23:$L$123</definedName>
    <definedName name="_xlnm._FilterDatabase" localSheetId="3" hidden="1">GUIDEUTILISATION!$A$63:$L$90</definedName>
    <definedName name="Tableau16">DONNEES!$G$3:$M$53</definedName>
    <definedName name="_xlnm.Print_Area" localSheetId="0">DOSSIERJUSTIFICATIF!$A$7:$K$62</definedName>
    <definedName name="_xlnm.Print_Area" localSheetId="3">GUIDEUTILISATION!$A$47:$K$90</definedName>
    <definedName name="_xlnm.Print_Area" localSheetId="1">RECAPITULATIF!$A$1:$J$32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0" i="1" l="1"/>
  <c r="K200" i="1" s="1"/>
  <c r="J200" i="1"/>
  <c r="I201" i="1"/>
  <c r="K201" i="1" s="1"/>
  <c r="J201" i="1"/>
  <c r="I202" i="1"/>
  <c r="K202" i="1" s="1"/>
  <c r="J202" i="1"/>
  <c r="I203" i="1"/>
  <c r="K203" i="1" s="1"/>
  <c r="J203" i="1"/>
  <c r="I204" i="1"/>
  <c r="J204" i="1"/>
  <c r="K204" i="1"/>
  <c r="I205" i="1"/>
  <c r="K205" i="1" s="1"/>
  <c r="J205" i="1"/>
  <c r="I206" i="1"/>
  <c r="K206" i="1" s="1"/>
  <c r="J206" i="1"/>
  <c r="I207" i="1"/>
  <c r="J207" i="1"/>
  <c r="K207" i="1"/>
  <c r="I208" i="1"/>
  <c r="J208" i="1"/>
  <c r="K208" i="1"/>
  <c r="I209" i="1"/>
  <c r="J209" i="1"/>
  <c r="K209" i="1"/>
  <c r="I210" i="1"/>
  <c r="K210" i="1" s="1"/>
  <c r="J210" i="1"/>
  <c r="I211" i="1"/>
  <c r="K211" i="1" s="1"/>
  <c r="J211" i="1"/>
  <c r="I212" i="1"/>
  <c r="K212" i="1" s="1"/>
  <c r="J212" i="1"/>
  <c r="I213" i="1"/>
  <c r="K213" i="1" s="1"/>
  <c r="J213" i="1"/>
  <c r="I214" i="1"/>
  <c r="J214" i="1"/>
  <c r="K214" i="1"/>
  <c r="I215" i="1"/>
  <c r="J215" i="1"/>
  <c r="K215" i="1"/>
  <c r="I216" i="1"/>
  <c r="J216" i="1"/>
  <c r="K216" i="1"/>
  <c r="I217" i="1"/>
  <c r="K217" i="1" s="1"/>
  <c r="J217" i="1"/>
  <c r="I218" i="1"/>
  <c r="K218" i="1" s="1"/>
  <c r="J218" i="1"/>
  <c r="I219" i="1"/>
  <c r="J219" i="1"/>
  <c r="K219" i="1" s="1"/>
  <c r="I220" i="1"/>
  <c r="J220" i="1"/>
  <c r="K220" i="1"/>
  <c r="I221" i="1"/>
  <c r="K221" i="1" s="1"/>
  <c r="J221" i="1"/>
  <c r="I222" i="1"/>
  <c r="K222" i="1" s="1"/>
  <c r="J222" i="1"/>
  <c r="I223" i="1"/>
  <c r="J223" i="1"/>
  <c r="K223" i="1"/>
  <c r="I224" i="1"/>
  <c r="J224" i="1"/>
  <c r="K224" i="1"/>
  <c r="I225" i="1"/>
  <c r="J225" i="1"/>
  <c r="K225" i="1"/>
  <c r="I226" i="1"/>
  <c r="K226" i="1" s="1"/>
  <c r="J226" i="1"/>
  <c r="I227" i="1"/>
  <c r="K227" i="1" s="1"/>
  <c r="J227" i="1"/>
  <c r="I228" i="1"/>
  <c r="K228" i="1" s="1"/>
  <c r="J228" i="1"/>
  <c r="I229" i="1"/>
  <c r="K229" i="1" s="1"/>
  <c r="J229" i="1"/>
  <c r="I230" i="1"/>
  <c r="K230" i="1" s="1"/>
  <c r="J230" i="1"/>
  <c r="I231" i="1"/>
  <c r="J231" i="1"/>
  <c r="K231" i="1"/>
  <c r="I232" i="1"/>
  <c r="J232" i="1"/>
  <c r="K232" i="1"/>
  <c r="I233" i="1"/>
  <c r="K233" i="1" s="1"/>
  <c r="J233" i="1"/>
  <c r="I234" i="1"/>
  <c r="K234" i="1" s="1"/>
  <c r="J234" i="1"/>
  <c r="I235" i="1"/>
  <c r="J235" i="1"/>
  <c r="K235" i="1" s="1"/>
  <c r="I236" i="1"/>
  <c r="J236" i="1"/>
  <c r="K236" i="1"/>
  <c r="I237" i="1"/>
  <c r="K237" i="1" s="1"/>
  <c r="J237" i="1"/>
  <c r="I238" i="1"/>
  <c r="K238" i="1" s="1"/>
  <c r="J238" i="1"/>
  <c r="I239" i="1"/>
  <c r="J239" i="1"/>
  <c r="K239" i="1"/>
  <c r="I240" i="1"/>
  <c r="J240" i="1"/>
  <c r="K240" i="1"/>
  <c r="I241" i="1"/>
  <c r="J241" i="1"/>
  <c r="K241" i="1"/>
  <c r="I242" i="1"/>
  <c r="K242" i="1" s="1"/>
  <c r="J242" i="1"/>
  <c r="I243" i="1"/>
  <c r="K243" i="1" s="1"/>
  <c r="J243" i="1"/>
  <c r="I244" i="1"/>
  <c r="K244" i="1" s="1"/>
  <c r="J244" i="1"/>
  <c r="I245" i="1"/>
  <c r="K245" i="1" s="1"/>
  <c r="J245" i="1"/>
  <c r="I246" i="1"/>
  <c r="J246" i="1"/>
  <c r="K246" i="1"/>
  <c r="I247" i="1"/>
  <c r="J247" i="1"/>
  <c r="K247" i="1"/>
  <c r="I248" i="1"/>
  <c r="J248" i="1"/>
  <c r="K248" i="1"/>
  <c r="I249" i="1"/>
  <c r="K249" i="1" s="1"/>
  <c r="J249" i="1"/>
  <c r="I250" i="1"/>
  <c r="K250" i="1" s="1"/>
  <c r="J250" i="1"/>
  <c r="I251" i="1"/>
  <c r="K251" i="1" s="1"/>
  <c r="J251" i="1"/>
  <c r="I252" i="1"/>
  <c r="J252" i="1"/>
  <c r="K252" i="1" s="1"/>
  <c r="I253" i="1"/>
  <c r="K253" i="1" s="1"/>
  <c r="J253" i="1"/>
  <c r="I254" i="1"/>
  <c r="K254" i="1" s="1"/>
  <c r="J254" i="1"/>
  <c r="I255" i="1"/>
  <c r="J255" i="1"/>
  <c r="K255" i="1"/>
  <c r="I256" i="1"/>
  <c r="J256" i="1"/>
  <c r="K256" i="1"/>
  <c r="I257" i="1"/>
  <c r="J257" i="1"/>
  <c r="K257" i="1"/>
  <c r="I258" i="1"/>
  <c r="K258" i="1" s="1"/>
  <c r="J258" i="1"/>
  <c r="I259" i="1"/>
  <c r="K259" i="1" s="1"/>
  <c r="J259" i="1"/>
  <c r="I260" i="1"/>
  <c r="J260" i="1"/>
  <c r="K260" i="1"/>
  <c r="I261" i="1"/>
  <c r="K261" i="1" s="1"/>
  <c r="J261" i="1"/>
  <c r="I262" i="1"/>
  <c r="J262" i="1"/>
  <c r="K262" i="1"/>
  <c r="I263" i="1"/>
  <c r="J263" i="1"/>
  <c r="K263" i="1"/>
  <c r="I264" i="1"/>
  <c r="J264" i="1"/>
  <c r="K264" i="1"/>
  <c r="I265" i="1"/>
  <c r="K265" i="1" s="1"/>
  <c r="J265" i="1"/>
  <c r="I266" i="1"/>
  <c r="K266" i="1" s="1"/>
  <c r="J266" i="1"/>
  <c r="I267" i="1"/>
  <c r="K267" i="1" s="1"/>
  <c r="J267" i="1"/>
  <c r="I268" i="1"/>
  <c r="J268" i="1"/>
  <c r="K268" i="1"/>
  <c r="I269" i="1"/>
  <c r="K269" i="1" s="1"/>
  <c r="J269" i="1"/>
  <c r="I270" i="1"/>
  <c r="K270" i="1" s="1"/>
  <c r="J270" i="1"/>
  <c r="I271" i="1"/>
  <c r="J271" i="1"/>
  <c r="K271" i="1"/>
  <c r="I272" i="1"/>
  <c r="J272" i="1"/>
  <c r="K272" i="1"/>
  <c r="I273" i="1"/>
  <c r="J273" i="1"/>
  <c r="K273" i="1"/>
  <c r="I274" i="1"/>
  <c r="K274" i="1" s="1"/>
  <c r="J274" i="1"/>
  <c r="I275" i="1"/>
  <c r="K275" i="1" s="1"/>
  <c r="J275" i="1"/>
  <c r="I276" i="1"/>
  <c r="J276" i="1"/>
  <c r="K276" i="1"/>
  <c r="I277" i="1"/>
  <c r="K277" i="1" s="1"/>
  <c r="J277" i="1"/>
  <c r="I278" i="1"/>
  <c r="K278" i="1" s="1"/>
  <c r="J278" i="1"/>
  <c r="I279" i="1"/>
  <c r="J279" i="1"/>
  <c r="K279" i="1"/>
  <c r="I280" i="1"/>
  <c r="J280" i="1"/>
  <c r="K280" i="1"/>
  <c r="I281" i="1"/>
  <c r="K281" i="1" s="1"/>
  <c r="J281" i="1"/>
  <c r="I282" i="1"/>
  <c r="K282" i="1" s="1"/>
  <c r="J282" i="1"/>
  <c r="I283" i="1"/>
  <c r="K283" i="1" s="1"/>
  <c r="J283" i="1"/>
  <c r="I284" i="1"/>
  <c r="J284" i="1"/>
  <c r="K284" i="1" s="1"/>
  <c r="I285" i="1"/>
  <c r="K285" i="1" s="1"/>
  <c r="J285" i="1"/>
  <c r="I286" i="1"/>
  <c r="K286" i="1" s="1"/>
  <c r="J286" i="1"/>
  <c r="I287" i="1"/>
  <c r="J287" i="1"/>
  <c r="K287" i="1"/>
  <c r="I288" i="1"/>
  <c r="J288" i="1"/>
  <c r="K288" i="1"/>
  <c r="I289" i="1"/>
  <c r="J289" i="1"/>
  <c r="K289" i="1"/>
  <c r="I290" i="1"/>
  <c r="K290" i="1" s="1"/>
  <c r="J290" i="1"/>
  <c r="I291" i="1"/>
  <c r="K291" i="1" s="1"/>
  <c r="J291" i="1"/>
  <c r="I292" i="1"/>
  <c r="J292" i="1"/>
  <c r="K292" i="1"/>
  <c r="I293" i="1"/>
  <c r="K293" i="1" s="1"/>
  <c r="J293" i="1"/>
  <c r="I294" i="1"/>
  <c r="K294" i="1" s="1"/>
  <c r="J294" i="1"/>
  <c r="I295" i="1"/>
  <c r="J295" i="1"/>
  <c r="K295" i="1"/>
  <c r="I296" i="1"/>
  <c r="J296" i="1"/>
  <c r="K296" i="1"/>
  <c r="I297" i="1"/>
  <c r="K297" i="1" s="1"/>
  <c r="J297" i="1"/>
  <c r="I298" i="1"/>
  <c r="K298" i="1" s="1"/>
  <c r="J298" i="1"/>
  <c r="I299" i="1"/>
  <c r="K299" i="1" s="1"/>
  <c r="J299" i="1"/>
  <c r="E12" i="1"/>
  <c r="E14" i="1"/>
  <c r="H24" i="4" l="1"/>
  <c r="H19" i="4"/>
  <c r="I25" i="1"/>
  <c r="I26" i="1"/>
  <c r="I27" i="1"/>
  <c r="I28" i="1"/>
  <c r="I29" i="1"/>
  <c r="I30" i="1"/>
  <c r="I31" i="1"/>
  <c r="I32" i="1"/>
  <c r="E104" i="5"/>
  <c r="E109" i="5" s="1"/>
  <c r="I71" i="5"/>
  <c r="L56" i="5"/>
  <c r="L54" i="5"/>
  <c r="L60" i="5"/>
  <c r="L58" i="5"/>
  <c r="L50" i="5"/>
  <c r="E54" i="5"/>
  <c r="H112" i="5" s="1"/>
  <c r="H114" i="5" s="1"/>
  <c r="E52" i="5"/>
  <c r="I24" i="1"/>
  <c r="J24" i="1"/>
  <c r="H15" i="4"/>
  <c r="H8" i="4"/>
  <c r="H9" i="4"/>
  <c r="J25" i="1"/>
  <c r="K25" i="1"/>
  <c r="H10" i="4"/>
  <c r="H11" i="4"/>
  <c r="H12" i="4"/>
  <c r="H13" i="4"/>
  <c r="H14" i="4"/>
  <c r="E8" i="4"/>
  <c r="E9" i="4"/>
  <c r="E10" i="4"/>
  <c r="E11" i="4"/>
  <c r="E12" i="4"/>
  <c r="E13" i="4"/>
  <c r="E14" i="4"/>
  <c r="E15" i="4"/>
  <c r="I65" i="5"/>
  <c r="J65" i="5"/>
  <c r="K65" i="5"/>
  <c r="I79" i="5"/>
  <c r="J79" i="5"/>
  <c r="K79" i="5"/>
  <c r="I85" i="5"/>
  <c r="J85" i="5"/>
  <c r="K85" i="5"/>
  <c r="J66" i="5"/>
  <c r="I66" i="5"/>
  <c r="K66" i="5"/>
  <c r="H101" i="5"/>
  <c r="I64" i="5"/>
  <c r="J64" i="5"/>
  <c r="K64" i="5"/>
  <c r="I75" i="5"/>
  <c r="J75" i="5"/>
  <c r="K75" i="5"/>
  <c r="I76" i="5"/>
  <c r="J76" i="5"/>
  <c r="K76" i="5"/>
  <c r="H102" i="5"/>
  <c r="I77" i="5"/>
  <c r="J77" i="5"/>
  <c r="K77" i="5"/>
  <c r="H103" i="5"/>
  <c r="J67" i="5"/>
  <c r="K67" i="5"/>
  <c r="I68" i="5"/>
  <c r="J68" i="5"/>
  <c r="K68" i="5"/>
  <c r="J69" i="5"/>
  <c r="K69" i="5"/>
  <c r="I70" i="5"/>
  <c r="J70" i="5"/>
  <c r="K70" i="5"/>
  <c r="J71" i="5"/>
  <c r="K71" i="5"/>
  <c r="I72" i="5"/>
  <c r="J72" i="5"/>
  <c r="K72" i="5"/>
  <c r="I73" i="5"/>
  <c r="J73" i="5"/>
  <c r="K73" i="5"/>
  <c r="I74" i="5"/>
  <c r="J74" i="5"/>
  <c r="K74" i="5"/>
  <c r="I78" i="5"/>
  <c r="J78" i="5"/>
  <c r="K78" i="5"/>
  <c r="I80" i="5"/>
  <c r="J80" i="5"/>
  <c r="K80" i="5"/>
  <c r="I81" i="5"/>
  <c r="J81" i="5"/>
  <c r="K81" i="5"/>
  <c r="I82" i="5"/>
  <c r="J82" i="5"/>
  <c r="K82" i="5"/>
  <c r="J83" i="5"/>
  <c r="K83" i="5"/>
  <c r="J84" i="5"/>
  <c r="K84" i="5"/>
  <c r="I86" i="5"/>
  <c r="J86" i="5"/>
  <c r="K86" i="5"/>
  <c r="J87" i="5"/>
  <c r="K87" i="5"/>
  <c r="J88" i="5"/>
  <c r="K88" i="5"/>
  <c r="J89" i="5"/>
  <c r="K89" i="5"/>
  <c r="J90" i="5"/>
  <c r="K90" i="5"/>
  <c r="J91" i="5"/>
  <c r="K91" i="5"/>
  <c r="H104" i="5"/>
  <c r="H105" i="5"/>
  <c r="H106" i="5"/>
  <c r="H107" i="5"/>
  <c r="H108" i="5"/>
  <c r="H109" i="5"/>
  <c r="E101" i="5"/>
  <c r="E102" i="5"/>
  <c r="E103" i="5"/>
  <c r="E105" i="5"/>
  <c r="E106" i="5"/>
  <c r="E107" i="5"/>
  <c r="E108" i="5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K71" i="1" s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K95" i="1" s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K122" i="1" s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K163" i="1" s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K187" i="1" s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300" i="1"/>
  <c r="I301" i="1"/>
  <c r="I302" i="1"/>
  <c r="H117" i="5"/>
  <c r="H113" i="5"/>
  <c r="J124" i="5"/>
  <c r="I124" i="5"/>
  <c r="H124" i="5"/>
  <c r="J123" i="5"/>
  <c r="I123" i="5"/>
  <c r="H116" i="5"/>
  <c r="H118" i="5"/>
  <c r="J121" i="5"/>
  <c r="I121" i="5"/>
  <c r="H121" i="5"/>
  <c r="J120" i="5"/>
  <c r="I120" i="5"/>
  <c r="J124" i="1"/>
  <c r="J125" i="1"/>
  <c r="K125" i="1" s="1"/>
  <c r="J126" i="1"/>
  <c r="J127" i="1"/>
  <c r="J128" i="1"/>
  <c r="J129" i="1"/>
  <c r="K129" i="1" s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K149" i="1" s="1"/>
  <c r="J150" i="1"/>
  <c r="J151" i="1"/>
  <c r="J152" i="1"/>
  <c r="J153" i="1"/>
  <c r="J154" i="1"/>
  <c r="J155" i="1"/>
  <c r="J156" i="1"/>
  <c r="J157" i="1"/>
  <c r="J158" i="1"/>
  <c r="J159" i="1"/>
  <c r="J160" i="1"/>
  <c r="J161" i="1"/>
  <c r="K161" i="1" s="1"/>
  <c r="J162" i="1"/>
  <c r="J163" i="1"/>
  <c r="J164" i="1"/>
  <c r="J165" i="1"/>
  <c r="K165" i="1" s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300" i="1"/>
  <c r="J301" i="1"/>
  <c r="J302" i="1"/>
  <c r="G85" i="5"/>
  <c r="G80" i="5"/>
  <c r="B68" i="5"/>
  <c r="B69" i="5"/>
  <c r="B70" i="5"/>
  <c r="B75" i="5"/>
  <c r="B71" i="5"/>
  <c r="B72" i="5"/>
  <c r="B73" i="5"/>
  <c r="B74" i="5"/>
  <c r="J31" i="1"/>
  <c r="J32" i="1"/>
  <c r="J33" i="1"/>
  <c r="K33" i="1" s="1"/>
  <c r="J34" i="1"/>
  <c r="J42" i="1"/>
  <c r="J29" i="1"/>
  <c r="K29" i="1" s="1"/>
  <c r="J30" i="1"/>
  <c r="K30" i="1" s="1"/>
  <c r="J35" i="1"/>
  <c r="H20" i="4"/>
  <c r="J37" i="1"/>
  <c r="K37" i="1" s="1"/>
  <c r="J28" i="1"/>
  <c r="J31" i="4"/>
  <c r="I31" i="4"/>
  <c r="H31" i="4"/>
  <c r="J30" i="4"/>
  <c r="I30" i="4"/>
  <c r="J28" i="4"/>
  <c r="I28" i="4"/>
  <c r="H28" i="4"/>
  <c r="J27" i="4"/>
  <c r="I27" i="4"/>
  <c r="J36" i="1"/>
  <c r="J27" i="1"/>
  <c r="J46" i="1"/>
  <c r="J47" i="1"/>
  <c r="J48" i="1"/>
  <c r="J49" i="1"/>
  <c r="J50" i="1"/>
  <c r="J51" i="1"/>
  <c r="J52" i="1"/>
  <c r="K52" i="1" s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K68" i="1" s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26" i="1"/>
  <c r="K26" i="1" s="1"/>
  <c r="J38" i="1"/>
  <c r="J39" i="1"/>
  <c r="J40" i="1"/>
  <c r="J41" i="1"/>
  <c r="J43" i="1"/>
  <c r="J44" i="1"/>
  <c r="J45" i="1"/>
  <c r="K45" i="1" s="1"/>
  <c r="K69" i="1"/>
  <c r="K53" i="1"/>
  <c r="K157" i="1" l="1"/>
  <c r="K191" i="1"/>
  <c r="K138" i="1"/>
  <c r="K153" i="1"/>
  <c r="K199" i="1"/>
  <c r="K131" i="1"/>
  <c r="K195" i="1"/>
  <c r="K116" i="1"/>
  <c r="K100" i="1"/>
  <c r="H120" i="5"/>
  <c r="H123" i="5"/>
  <c r="K123" i="1"/>
  <c r="K111" i="1"/>
  <c r="K99" i="1"/>
  <c r="K91" i="1"/>
  <c r="K79" i="1"/>
  <c r="K67" i="1"/>
  <c r="K63" i="1"/>
  <c r="K51" i="1"/>
  <c r="K47" i="1"/>
  <c r="K32" i="1"/>
  <c r="K183" i="1"/>
  <c r="K179" i="1"/>
  <c r="K175" i="1"/>
  <c r="K171" i="1"/>
  <c r="K167" i="1"/>
  <c r="K190" i="1"/>
  <c r="K186" i="1"/>
  <c r="K178" i="1"/>
  <c r="K174" i="1"/>
  <c r="K166" i="1"/>
  <c r="K130" i="1"/>
  <c r="K126" i="1"/>
  <c r="K114" i="1"/>
  <c r="K106" i="1"/>
  <c r="K98" i="1"/>
  <c r="K90" i="1"/>
  <c r="K82" i="1"/>
  <c r="K74" i="1"/>
  <c r="K66" i="1"/>
  <c r="K58" i="1"/>
  <c r="K50" i="1"/>
  <c r="K46" i="1"/>
  <c r="H21" i="4"/>
  <c r="K115" i="1"/>
  <c r="K103" i="1"/>
  <c r="K87" i="1"/>
  <c r="K55" i="1"/>
  <c r="K159" i="1"/>
  <c r="K155" i="1"/>
  <c r="K151" i="1"/>
  <c r="K147" i="1"/>
  <c r="K143" i="1"/>
  <c r="K139" i="1"/>
  <c r="K135" i="1"/>
  <c r="K169" i="1"/>
  <c r="K145" i="1"/>
  <c r="K117" i="1"/>
  <c r="K85" i="1"/>
  <c r="K41" i="1"/>
  <c r="K119" i="1"/>
  <c r="K107" i="1"/>
  <c r="K83" i="1"/>
  <c r="K75" i="1"/>
  <c r="K59" i="1"/>
  <c r="K39" i="1"/>
  <c r="K43" i="1"/>
  <c r="K35" i="1"/>
  <c r="K127" i="1"/>
  <c r="K84" i="1"/>
  <c r="K162" i="1"/>
  <c r="K158" i="1"/>
  <c r="K154" i="1"/>
  <c r="K150" i="1"/>
  <c r="K31" i="1"/>
  <c r="K301" i="1"/>
  <c r="K197" i="1"/>
  <c r="K193" i="1"/>
  <c r="K189" i="1"/>
  <c r="K121" i="1"/>
  <c r="K113" i="1"/>
  <c r="K109" i="1"/>
  <c r="K105" i="1"/>
  <c r="K101" i="1"/>
  <c r="K97" i="1"/>
  <c r="K93" i="1"/>
  <c r="K89" i="1"/>
  <c r="K81" i="1"/>
  <c r="K77" i="1"/>
  <c r="K73" i="1"/>
  <c r="K65" i="1"/>
  <c r="K61" i="1"/>
  <c r="K57" i="1"/>
  <c r="K49" i="1"/>
  <c r="K27" i="1"/>
  <c r="K185" i="1"/>
  <c r="K181" i="1"/>
  <c r="K177" i="1"/>
  <c r="K173" i="1"/>
  <c r="K141" i="1"/>
  <c r="K137" i="1"/>
  <c r="K133" i="1"/>
  <c r="K42" i="1"/>
  <c r="K198" i="1"/>
  <c r="K170" i="1"/>
  <c r="K146" i="1"/>
  <c r="K302" i="1"/>
  <c r="K182" i="1"/>
  <c r="K142" i="1"/>
  <c r="K38" i="1"/>
  <c r="K28" i="1"/>
  <c r="K194" i="1"/>
  <c r="K34" i="1"/>
  <c r="K134" i="1"/>
  <c r="K118" i="1"/>
  <c r="K110" i="1"/>
  <c r="K102" i="1"/>
  <c r="K94" i="1"/>
  <c r="K86" i="1"/>
  <c r="K78" i="1"/>
  <c r="K70" i="1"/>
  <c r="K62" i="1"/>
  <c r="K54" i="1"/>
  <c r="K300" i="1"/>
  <c r="K196" i="1"/>
  <c r="K192" i="1"/>
  <c r="K188" i="1"/>
  <c r="K184" i="1"/>
  <c r="K180" i="1"/>
  <c r="K176" i="1"/>
  <c r="K172" i="1"/>
  <c r="K168" i="1"/>
  <c r="K164" i="1"/>
  <c r="K160" i="1"/>
  <c r="K156" i="1"/>
  <c r="K152" i="1"/>
  <c r="K148" i="1"/>
  <c r="K144" i="1"/>
  <c r="K140" i="1"/>
  <c r="K136" i="1"/>
  <c r="K132" i="1"/>
  <c r="K128" i="1"/>
  <c r="K124" i="1"/>
  <c r="K120" i="1"/>
  <c r="K112" i="1"/>
  <c r="K108" i="1"/>
  <c r="K104" i="1"/>
  <c r="K96" i="1"/>
  <c r="K92" i="1"/>
  <c r="K88" i="1"/>
  <c r="K80" i="1"/>
  <c r="K76" i="1"/>
  <c r="K72" i="1"/>
  <c r="K64" i="1"/>
  <c r="K60" i="1"/>
  <c r="K56" i="1"/>
  <c r="K48" i="1"/>
  <c r="K44" i="1"/>
  <c r="K40" i="1"/>
  <c r="K36" i="1"/>
  <c r="K24" i="1"/>
  <c r="H16" i="4"/>
  <c r="H23" i="4" s="1"/>
  <c r="H25" i="4" s="1"/>
  <c r="E16" i="4"/>
  <c r="H27" i="4" l="1"/>
  <c r="H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tc={EAE1729F-E842-4C20-975C-B1EC0080AABD}</author>
  </authors>
  <commentList>
    <comment ref="AH51" authorId="0" shapeId="0" xr:uid="{EAE1729F-E842-4C20-975C-B1EC0080AAB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Liste déroulante</t>
      </text>
    </comment>
  </commentList>
</comments>
</file>

<file path=xl/sharedStrings.xml><?xml version="1.0" encoding="utf-8"?>
<sst xmlns="http://schemas.openxmlformats.org/spreadsheetml/2006/main" count="329" uniqueCount="203">
  <si>
    <t>Coûts de formation</t>
  </si>
  <si>
    <t>Coûts liés à l'adaptation des équipements</t>
  </si>
  <si>
    <t>Coûts liés au transport des travailleurs de production</t>
  </si>
  <si>
    <t>Codification ETA</t>
  </si>
  <si>
    <t>Compte individuel</t>
  </si>
  <si>
    <t>Fiche fiscale</t>
  </si>
  <si>
    <t>Facture</t>
  </si>
  <si>
    <t>Pièce de caisse</t>
  </si>
  <si>
    <t>Déclaration de créance</t>
  </si>
  <si>
    <t>Autre</t>
  </si>
  <si>
    <t>Pièce justificative probante</t>
  </si>
  <si>
    <t>Date de la pièce</t>
  </si>
  <si>
    <t>Date de paiement</t>
  </si>
  <si>
    <t>Montant éligible</t>
  </si>
  <si>
    <t>Numéro de compte</t>
  </si>
  <si>
    <t>FA347</t>
  </si>
  <si>
    <t>% subvent.</t>
  </si>
  <si>
    <t>Dénomination ETA :</t>
  </si>
  <si>
    <t>Montant de la subvention :</t>
  </si>
  <si>
    <t>Taux moyen de compensation applicable :</t>
  </si>
  <si>
    <t>Coûts coordinateurs socioprofessionnels</t>
  </si>
  <si>
    <t>Coûts travailleurs sociaux</t>
  </si>
  <si>
    <t>Coûts ergothérapeutes</t>
  </si>
  <si>
    <t>Coûts moniteurs</t>
  </si>
  <si>
    <t>Code d'identification :</t>
  </si>
  <si>
    <t>62***</t>
  </si>
  <si>
    <t>OD95</t>
  </si>
  <si>
    <t>FA411</t>
  </si>
  <si>
    <t>FA 457</t>
  </si>
  <si>
    <t>FA458</t>
  </si>
  <si>
    <t>FA500</t>
  </si>
  <si>
    <t>FA 510</t>
  </si>
  <si>
    <t>Catégorie de charge</t>
  </si>
  <si>
    <t>Nature de la dépense</t>
  </si>
  <si>
    <t>Formation gestion des conflits</t>
  </si>
  <si>
    <t>Assurance camionnette 1 DDD 222</t>
  </si>
  <si>
    <t>PC 125</t>
  </si>
  <si>
    <t>Adaptation du véhicule 1 DGT 111</t>
  </si>
  <si>
    <t>Coût salarial Didier LECOMTE</t>
  </si>
  <si>
    <t>Coût salarial Jean JACQUES</t>
  </si>
  <si>
    <t>Frais de missions D. LECOMTE</t>
  </si>
  <si>
    <t>Frais de missions J. JACQUES</t>
  </si>
  <si>
    <t>FA 522</t>
  </si>
  <si>
    <t>Achat écran loupe</t>
  </si>
  <si>
    <t>Montant total de la dépense (HTVA)</t>
  </si>
  <si>
    <t>Montant éligible (HTVA)</t>
  </si>
  <si>
    <t>ETA - DOSSIER JUSTIFICATIF "SUBVENTION COÛTS SPECIFIQUES"</t>
  </si>
  <si>
    <t>TABLEAU RECAPITULATIF</t>
  </si>
  <si>
    <t>TOTAL</t>
  </si>
  <si>
    <t>Carburant camionnette 1 DDD 222</t>
  </si>
  <si>
    <t>PC134</t>
  </si>
  <si>
    <t>Montant justifié à la subvention</t>
  </si>
  <si>
    <t>Année contrôlée :</t>
  </si>
  <si>
    <t>Subvention de l'année</t>
  </si>
  <si>
    <t>Subvention non consommée reportée de l'année précédente</t>
  </si>
  <si>
    <t>Coût salarial Pierre PINOT</t>
  </si>
  <si>
    <t>Coût salarial Julie DEX</t>
  </si>
  <si>
    <t>Montant justifié à la subvention de l'année</t>
  </si>
  <si>
    <t>Montant justifié à la subvention reporté de l'année précédente</t>
  </si>
  <si>
    <t>Subvention disponible pour l'année</t>
  </si>
  <si>
    <t>Montant justifié à la subvention disponible pour l'année</t>
  </si>
  <si>
    <t>Montant excédentaire justifié à la subvention à reporter (si première ou deuxième année du triennat)</t>
  </si>
  <si>
    <t>Montant de la subvention non consommée à reporter ou                            à rembourser (si dernière année du triennat)</t>
  </si>
  <si>
    <t>Amortissement camionnette 1 DDD 222</t>
  </si>
  <si>
    <t>Coût salarial Maria ADAM</t>
  </si>
  <si>
    <t>Frais de GSM Julie DEX</t>
  </si>
  <si>
    <t>Coût salarial Lucie BECO</t>
  </si>
  <si>
    <t>Subvention non consommée reportée de l'année précédente :</t>
  </si>
  <si>
    <t>Montant excédentaire justifié à la subvention de   :</t>
  </si>
  <si>
    <t>Commentaires</t>
  </si>
  <si>
    <t>Extrait bancaire</t>
  </si>
  <si>
    <t>BQ217</t>
  </si>
  <si>
    <t>Contrôle technique cam. 1 DDD 222</t>
  </si>
  <si>
    <t>Affectée à 50 % au transport de TP</t>
  </si>
  <si>
    <t>Achat documentation</t>
  </si>
  <si>
    <t>OD110</t>
  </si>
  <si>
    <t>50%moniteur - 50% dél. commercial</t>
  </si>
  <si>
    <t>Coût salarial Pol COX</t>
  </si>
  <si>
    <t>Coût salarial Louise JOSSE</t>
  </si>
  <si>
    <t>Coût salarial Jeanne BIRON</t>
  </si>
  <si>
    <t>FA 505</t>
  </si>
  <si>
    <t>Frais de GSM Pol COX</t>
  </si>
  <si>
    <t>Coût salarial Yves LOUIS</t>
  </si>
  <si>
    <t>Coût salarial Jules LOIX</t>
  </si>
  <si>
    <t>Coût salarial Corine JACQUES</t>
  </si>
  <si>
    <t>Coût salarial Kevin POTE</t>
  </si>
  <si>
    <t>Prime de compensation de 21.600,00 €</t>
  </si>
  <si>
    <t>Subvention APE de 20.000,00 €</t>
  </si>
  <si>
    <t>Note de crédit</t>
  </si>
  <si>
    <t>NC016</t>
  </si>
  <si>
    <t>BQ218</t>
  </si>
  <si>
    <t>Ristourne assurance camionnette 1 DDD 222</t>
  </si>
  <si>
    <t>Montant de la subvention non consommée à reporter ou à rembourser (si dernière année du triennat)</t>
  </si>
  <si>
    <t>GUIDE D'UTILISATION</t>
  </si>
  <si>
    <t xml:space="preserve">Codification ETA :  </t>
  </si>
  <si>
    <t>Informations et données chiffrées à mentionner dans les différentes rubriques du dossier justificatif.</t>
  </si>
  <si>
    <t>Numéro de compte :</t>
  </si>
  <si>
    <t>Catégorie de charge :</t>
  </si>
  <si>
    <t>Nature de la dépense :</t>
  </si>
  <si>
    <t>Indiquer le type de frais, l'identité du travailleur concerné, …</t>
  </si>
  <si>
    <t>Pièce justificative probante :</t>
  </si>
  <si>
    <t>Date de la pièce :</t>
  </si>
  <si>
    <t>Date du paiement :</t>
  </si>
  <si>
    <t>Montant total de la dépense (HTVA) :</t>
  </si>
  <si>
    <t>Montant éligible (HTVA) :</t>
  </si>
  <si>
    <t xml:space="preserve">Indiquer le montant éligible hors TVA de la dépense en application des dispositions de l'Annexe 95/3 du CWASS réglementaire fixant les coûts admissibles pour </t>
  </si>
  <si>
    <t>Indiquer la référence de l'imputation comptable.</t>
  </si>
  <si>
    <t>Indiquer le numéro de compte d'imputation de la charge ou du produit.</t>
  </si>
  <si>
    <t>Sélectionner dans la liste déroulante la catégorie de la charge.</t>
  </si>
  <si>
    <t>Sélectionner dans la liste déroulante le type de pièce justificative.</t>
  </si>
  <si>
    <t>Indiquer la date de la pièce justificative.</t>
  </si>
  <si>
    <t>Indiquer la date de paiement de la dépense.</t>
  </si>
  <si>
    <t>Indiquer le montant total de la dépense hors TVA tel qu'il ressort de la pièce justificative.</t>
  </si>
  <si>
    <t>justifier la subvention.</t>
  </si>
  <si>
    <t xml:space="preserve">A titre d'exemple, dans le cas d'un travailleur bénéficiant d'une subvention d'aide à l'emploi (prime de compensation, APE, … ), doit être repris sous cette </t>
  </si>
  <si>
    <t>rubrique son coût salarial net, c'est-à-dire le montant de ses rémunérations brutes et des cotisations de sécurité sociale y relatives  tel qu'il ressort du</t>
  </si>
  <si>
    <t>compte individuel déduction faite de la subvention "salariale".</t>
  </si>
  <si>
    <t>% subventionnable :</t>
  </si>
  <si>
    <t xml:space="preserve">Cette rubrique affiche par défaut un taux de subventionnement de 100 %.   </t>
  </si>
  <si>
    <t>Intérêts créditeurs sur compte bancaire spécifique</t>
  </si>
  <si>
    <t>BQ219</t>
  </si>
  <si>
    <t>Intérêts créditeurs</t>
  </si>
  <si>
    <t>Montant justifié à la subvention :</t>
  </si>
  <si>
    <t>Le montant justifiable à la subvention s'inscrit automatiquement.</t>
  </si>
  <si>
    <t>Commentaires :</t>
  </si>
  <si>
    <t>Indiquer l'(es) élément(s) qui explique(nt) l'écart entre le montant total de la dépense et le montant éligible ainsi que toute autre information utile.</t>
  </si>
  <si>
    <t>Si la charge se rapporte à un moniteur, c'est le taux moyen de compensation de l'ETA qui s'affiche automatiquement.</t>
  </si>
  <si>
    <t>XXXXXXXXXXXXXXXXXXXX</t>
  </si>
  <si>
    <t>De façon à bien maîtriser le mécanisme du dossier justificatif et à le compléter avec le niveau de détails souhaité, nous vous invitons à vous référer à l'exemple ci-dessous.  Vous pouvez</t>
  </si>
  <si>
    <t>automatiquement.</t>
  </si>
  <si>
    <t>également y apporter des modifications pour comprendre les différentes interactions.</t>
  </si>
  <si>
    <t xml:space="preserve">Le tableau </t>
  </si>
  <si>
    <t xml:space="preserve">récapitulatif </t>
  </si>
  <si>
    <t>se complète</t>
  </si>
  <si>
    <t>50% moniteur - 50% dél. commercial</t>
  </si>
  <si>
    <t>NC Formation gestion des conflits (FA411)</t>
  </si>
  <si>
    <t>l'année précédente à reporter</t>
  </si>
  <si>
    <t>Objectifs points :</t>
  </si>
  <si>
    <t>ETA</t>
  </si>
  <si>
    <t>Objectifs points</t>
  </si>
  <si>
    <t>2021</t>
  </si>
  <si>
    <t>ETA001</t>
  </si>
  <si>
    <t>ETA002</t>
  </si>
  <si>
    <t>ETA005</t>
  </si>
  <si>
    <t>ETA007</t>
  </si>
  <si>
    <t>ETA008</t>
  </si>
  <si>
    <t>ETA013</t>
  </si>
  <si>
    <t>ETA015</t>
  </si>
  <si>
    <t>ETA019</t>
  </si>
  <si>
    <t>ETA045</t>
  </si>
  <si>
    <t>ETA059</t>
  </si>
  <si>
    <t>ETA060</t>
  </si>
  <si>
    <t>ETA062</t>
  </si>
  <si>
    <t>ETA063</t>
  </si>
  <si>
    <t>ETA065</t>
  </si>
  <si>
    <t>ETA067</t>
  </si>
  <si>
    <t>ETA071</t>
  </si>
  <si>
    <t>ETA072</t>
  </si>
  <si>
    <t>ETA073</t>
  </si>
  <si>
    <t>ETA083</t>
  </si>
  <si>
    <t>ETA085</t>
  </si>
  <si>
    <t>ETA088</t>
  </si>
  <si>
    <t>ETA091</t>
  </si>
  <si>
    <t>ETA092</t>
  </si>
  <si>
    <t>ETA095</t>
  </si>
  <si>
    <t>ETA097</t>
  </si>
  <si>
    <t>ETA101</t>
  </si>
  <si>
    <t>ETA107</t>
  </si>
  <si>
    <t>ETA115</t>
  </si>
  <si>
    <t>ETA123</t>
  </si>
  <si>
    <t>ETA124</t>
  </si>
  <si>
    <t>ETA125</t>
  </si>
  <si>
    <t>ETA126</t>
  </si>
  <si>
    <t>ETA129</t>
  </si>
  <si>
    <t>ETA134</t>
  </si>
  <si>
    <t>ETA138</t>
  </si>
  <si>
    <t>ETA142</t>
  </si>
  <si>
    <t>ETA144</t>
  </si>
  <si>
    <t>ETA147</t>
  </si>
  <si>
    <t>ETA148</t>
  </si>
  <si>
    <t>ETA149</t>
  </si>
  <si>
    <t>ETA154</t>
  </si>
  <si>
    <t>ETA156</t>
  </si>
  <si>
    <t>ETA164</t>
  </si>
  <si>
    <t>ETA170</t>
  </si>
  <si>
    <t>ETA175</t>
  </si>
  <si>
    <t>ETA177</t>
  </si>
  <si>
    <t>ETA178</t>
  </si>
  <si>
    <t>ETA179</t>
  </si>
  <si>
    <t>ETA189</t>
  </si>
  <si>
    <t>ETA197</t>
  </si>
  <si>
    <t>ETA209</t>
  </si>
  <si>
    <t>ETA300</t>
  </si>
  <si>
    <t xml:space="preserve"> A compléter par ETA</t>
  </si>
  <si>
    <t>Liste déroulante</t>
  </si>
  <si>
    <t>Ne rien encoder</t>
  </si>
  <si>
    <t>2022</t>
  </si>
  <si>
    <t>2023</t>
  </si>
  <si>
    <t>Commentaires ETA</t>
  </si>
  <si>
    <t>2024</t>
  </si>
  <si>
    <t>Nouvel objectifs Points NM 2024</t>
  </si>
  <si>
    <t>Activité reprise par ETA124</t>
  </si>
  <si>
    <t>Remarque pour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</si>
</sst>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color theme="1"/>
      <name val="Verdana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1"/>
      <color theme="1"/>
      <name val="Arial"/>
      <family val="2"/>
    </font>
    <font>
      <sz val="14"/>
      <color indexed="8"/>
      <name val="Arial"/>
      <family val="2"/>
    </font>
    <font>
      <sz val="11"/>
      <color theme="1"/>
      <name val="Arial"/>
      <family val="2"/>
    </font>
    <font>
      <b/>
      <sz val="14"/>
      <color indexed="8"/>
      <name val="Arial"/>
      <family val="2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2" applyFont="1">
      <alignment vertic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14" fontId="8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vertical="center"/>
    </xf>
    <xf numFmtId="0" fontId="9" fillId="0" borderId="0" xfId="0" applyFont="1"/>
    <xf numFmtId="4" fontId="8" fillId="0" borderId="0" xfId="0" quotePrefix="1" applyNumberFormat="1" applyFont="1" applyAlignment="1">
      <alignment horizontal="center" vertical="center"/>
    </xf>
    <xf numFmtId="9" fontId="5" fillId="0" borderId="0" xfId="1" applyFont="1" applyFill="1" applyBorder="1" applyAlignment="1">
      <alignment vertical="center"/>
    </xf>
    <xf numFmtId="10" fontId="5" fillId="0" borderId="1" xfId="1" applyNumberFormat="1" applyFont="1" applyFill="1" applyBorder="1" applyAlignment="1">
      <alignment horizontal="center" vertical="center"/>
    </xf>
    <xf numFmtId="10" fontId="8" fillId="0" borderId="0" xfId="1" quotePrefix="1" applyNumberFormat="1" applyFont="1" applyFill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39" fontId="5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3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vertical="center"/>
    </xf>
    <xf numFmtId="0" fontId="18" fillId="0" borderId="0" xfId="0" applyFont="1"/>
    <xf numFmtId="0" fontId="16" fillId="0" borderId="2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10" fontId="5" fillId="0" borderId="0" xfId="1" applyNumberFormat="1" applyFont="1" applyFill="1" applyBorder="1" applyAlignment="1">
      <alignment horizontal="center" vertical="center"/>
    </xf>
    <xf numFmtId="10" fontId="5" fillId="0" borderId="2" xfId="1" applyNumberFormat="1" applyFont="1" applyFill="1" applyBorder="1" applyAlignment="1">
      <alignment vertical="center"/>
    </xf>
    <xf numFmtId="10" fontId="5" fillId="0" borderId="4" xfId="1" applyNumberFormat="1" applyFont="1" applyFill="1" applyBorder="1" applyAlignment="1">
      <alignment vertical="center"/>
    </xf>
    <xf numFmtId="0" fontId="0" fillId="0" borderId="4" xfId="0" applyBorder="1"/>
    <xf numFmtId="0" fontId="0" fillId="0" borderId="3" xfId="0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  <xf numFmtId="0" fontId="0" fillId="0" borderId="13" xfId="0" applyBorder="1"/>
    <xf numFmtId="0" fontId="4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7" fontId="5" fillId="0" borderId="1" xfId="1" applyNumberFormat="1" applyFont="1" applyFill="1" applyBorder="1" applyAlignment="1">
      <alignment horizontal="center" vertical="center"/>
    </xf>
    <xf numFmtId="0" fontId="23" fillId="0" borderId="0" xfId="0" applyFont="1"/>
    <xf numFmtId="0" fontId="5" fillId="0" borderId="0" xfId="0" applyFont="1" applyAlignment="1">
      <alignment horizontal="center" vertical="center"/>
    </xf>
    <xf numFmtId="10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39" fontId="5" fillId="0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12" fillId="0" borderId="6" xfId="0" applyFont="1" applyBorder="1" applyAlignment="1">
      <alignment horizontal="center" vertical="center" wrapText="1"/>
    </xf>
    <xf numFmtId="0" fontId="8" fillId="0" borderId="16" xfId="0" quotePrefix="1" applyFont="1" applyBorder="1" applyAlignment="1" applyProtection="1">
      <alignment horizontal="left" vertical="center"/>
      <protection locked="0"/>
    </xf>
    <xf numFmtId="0" fontId="8" fillId="0" borderId="17" xfId="0" quotePrefix="1" applyFont="1" applyBorder="1" applyAlignment="1" applyProtection="1">
      <alignment horizontal="left" vertical="center"/>
      <protection locked="0"/>
    </xf>
    <xf numFmtId="14" fontId="8" fillId="0" borderId="17" xfId="0" quotePrefix="1" applyNumberFormat="1" applyFont="1" applyBorder="1" applyAlignment="1" applyProtection="1">
      <alignment horizontal="left" vertical="center"/>
      <protection locked="0"/>
    </xf>
    <xf numFmtId="4" fontId="8" fillId="0" borderId="17" xfId="0" quotePrefix="1" applyNumberFormat="1" applyFont="1" applyBorder="1" applyAlignment="1" applyProtection="1">
      <alignment horizontal="center" vertical="center"/>
      <protection locked="0"/>
    </xf>
    <xf numFmtId="10" fontId="8" fillId="0" borderId="17" xfId="1" quotePrefix="1" applyNumberFormat="1" applyFont="1" applyFill="1" applyBorder="1" applyAlignment="1">
      <alignment horizontal="center" vertical="center"/>
    </xf>
    <xf numFmtId="4" fontId="8" fillId="0" borderId="17" xfId="0" quotePrefix="1" applyNumberFormat="1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8" fillId="0" borderId="19" xfId="0" quotePrefix="1" applyFont="1" applyBorder="1" applyAlignment="1" applyProtection="1">
      <alignment horizontal="left" vertical="center"/>
      <protection locked="0"/>
    </xf>
    <xf numFmtId="0" fontId="8" fillId="0" borderId="20" xfId="0" quotePrefix="1" applyFont="1" applyBorder="1" applyAlignment="1" applyProtection="1">
      <alignment horizontal="left" vertical="center"/>
      <protection locked="0"/>
    </xf>
    <xf numFmtId="14" fontId="8" fillId="0" borderId="20" xfId="0" quotePrefix="1" applyNumberFormat="1" applyFont="1" applyBorder="1" applyAlignment="1" applyProtection="1">
      <alignment horizontal="left" vertical="center"/>
      <protection locked="0"/>
    </xf>
    <xf numFmtId="4" fontId="8" fillId="0" borderId="20" xfId="0" quotePrefix="1" applyNumberFormat="1" applyFont="1" applyBorder="1" applyAlignment="1" applyProtection="1">
      <alignment horizontal="center" vertical="center"/>
      <protection locked="0"/>
    </xf>
    <xf numFmtId="10" fontId="8" fillId="0" borderId="20" xfId="1" quotePrefix="1" applyNumberFormat="1" applyFont="1" applyFill="1" applyBorder="1" applyAlignment="1">
      <alignment horizontal="center" vertical="center"/>
    </xf>
    <xf numFmtId="4" fontId="8" fillId="0" borderId="20" xfId="0" quotePrefix="1" applyNumberFormat="1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4" fontId="6" fillId="0" borderId="21" xfId="0" applyNumberFormat="1" applyFont="1" applyBorder="1" applyAlignment="1" applyProtection="1">
      <alignment horizontal="center"/>
      <protection locked="0"/>
    </xf>
    <xf numFmtId="0" fontId="8" fillId="0" borderId="21" xfId="0" quotePrefix="1" applyFont="1" applyBorder="1" applyAlignment="1" applyProtection="1">
      <alignment horizontal="left" vertical="center"/>
      <protection locked="0"/>
    </xf>
    <xf numFmtId="4" fontId="0" fillId="0" borderId="21" xfId="0" applyNumberFormat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21" xfId="2" applyFont="1" applyBorder="1" applyProtection="1">
      <alignment vertical="center"/>
      <protection locked="0"/>
    </xf>
    <xf numFmtId="0" fontId="8" fillId="0" borderId="22" xfId="0" quotePrefix="1" applyFont="1" applyBorder="1" applyAlignment="1" applyProtection="1">
      <alignment horizontal="left" vertical="center"/>
      <protection locked="0"/>
    </xf>
    <xf numFmtId="0" fontId="8" fillId="0" borderId="23" xfId="0" quotePrefix="1" applyFont="1" applyBorder="1" applyAlignment="1" applyProtection="1">
      <alignment horizontal="left" vertical="center"/>
      <protection locked="0"/>
    </xf>
    <xf numFmtId="14" fontId="8" fillId="0" borderId="23" xfId="0" quotePrefix="1" applyNumberFormat="1" applyFont="1" applyBorder="1" applyAlignment="1" applyProtection="1">
      <alignment horizontal="left" vertical="center"/>
      <protection locked="0"/>
    </xf>
    <xf numFmtId="4" fontId="8" fillId="0" borderId="23" xfId="0" quotePrefix="1" applyNumberFormat="1" applyFont="1" applyBorder="1" applyAlignment="1" applyProtection="1">
      <alignment horizontal="center" vertical="center"/>
      <protection locked="0"/>
    </xf>
    <xf numFmtId="10" fontId="8" fillId="0" borderId="23" xfId="1" quotePrefix="1" applyNumberFormat="1" applyFont="1" applyFill="1" applyBorder="1" applyAlignment="1">
      <alignment horizontal="center" vertical="center"/>
    </xf>
    <xf numFmtId="4" fontId="8" fillId="0" borderId="23" xfId="0" quotePrefix="1" applyNumberFormat="1" applyFont="1" applyBorder="1" applyAlignment="1">
      <alignment horizontal="center" vertical="center"/>
    </xf>
    <xf numFmtId="0" fontId="0" fillId="0" borderId="24" xfId="0" applyBorder="1" applyProtection="1">
      <protection locked="0"/>
    </xf>
    <xf numFmtId="10" fontId="5" fillId="0" borderId="0" xfId="1" applyNumberFormat="1" applyFont="1" applyFill="1" applyBorder="1" applyAlignment="1" applyProtection="1">
      <alignment vertical="center"/>
      <protection locked="0"/>
    </xf>
    <xf numFmtId="4" fontId="12" fillId="0" borderId="12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2" fillId="0" borderId="25" xfId="0" applyNumberFormat="1" applyFont="1" applyBorder="1"/>
    <xf numFmtId="0" fontId="25" fillId="3" borderId="3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3" fontId="12" fillId="4" borderId="14" xfId="0" applyNumberFormat="1" applyFont="1" applyFill="1" applyBorder="1" applyAlignment="1">
      <alignment horizontal="center" vertical="center"/>
    </xf>
    <xf numFmtId="3" fontId="12" fillId="4" borderId="15" xfId="0" applyNumberFormat="1" applyFont="1" applyFill="1" applyBorder="1" applyAlignment="1">
      <alignment horizontal="center" vertical="center"/>
    </xf>
    <xf numFmtId="4" fontId="12" fillId="4" borderId="25" xfId="0" applyNumberFormat="1" applyFont="1" applyFill="1" applyBorder="1"/>
    <xf numFmtId="3" fontId="12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0" fontId="5" fillId="0" borderId="2" xfId="1" applyNumberFormat="1" applyFont="1" applyFill="1" applyBorder="1" applyAlignment="1" applyProtection="1">
      <alignment horizontal="center" vertical="center"/>
      <protection locked="0"/>
    </xf>
    <xf numFmtId="10" fontId="5" fillId="0" borderId="4" xfId="1" applyNumberFormat="1" applyFont="1" applyFill="1" applyBorder="1" applyAlignment="1" applyProtection="1">
      <alignment horizontal="center" vertical="center"/>
      <protection locked="0"/>
    </xf>
    <xf numFmtId="10" fontId="5" fillId="0" borderId="3" xfId="1" applyNumberFormat="1" applyFont="1" applyFill="1" applyBorder="1" applyAlignment="1" applyProtection="1">
      <alignment horizontal="center" vertical="center"/>
      <protection locked="0"/>
    </xf>
    <xf numFmtId="164" fontId="15" fillId="0" borderId="2" xfId="0" applyNumberFormat="1" applyFont="1" applyBorder="1"/>
    <xf numFmtId="164" fontId="15" fillId="0" borderId="4" xfId="0" applyNumberFormat="1" applyFont="1" applyBorder="1"/>
    <xf numFmtId="164" fontId="15" fillId="0" borderId="3" xfId="0" applyNumberFormat="1" applyFont="1" applyBorder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15" fillId="0" borderId="9" xfId="0" applyNumberFormat="1" applyFont="1" applyBorder="1" applyAlignment="1">
      <alignment horizontal="center" vertical="center"/>
    </xf>
    <xf numFmtId="164" fontId="15" fillId="0" borderId="10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164" fontId="15" fillId="0" borderId="7" xfId="0" applyNumberFormat="1" applyFont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64" fontId="15" fillId="0" borderId="2" xfId="0" applyNumberFormat="1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164" fontId="15" fillId="0" borderId="3" xfId="0" applyNumberFormat="1" applyFont="1" applyBorder="1" applyAlignment="1">
      <alignment horizontal="center"/>
    </xf>
    <xf numFmtId="164" fontId="19" fillId="0" borderId="9" xfId="0" applyNumberFormat="1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/>
    </xf>
    <xf numFmtId="164" fontId="19" fillId="0" borderId="7" xfId="0" applyNumberFormat="1" applyFont="1" applyBorder="1" applyAlignment="1">
      <alignment horizontal="center" vertical="center"/>
    </xf>
    <xf numFmtId="164" fontId="19" fillId="0" borderId="6" xfId="0" applyNumberFormat="1" applyFont="1" applyBorder="1" applyAlignment="1">
      <alignment horizontal="center" vertical="center"/>
    </xf>
    <xf numFmtId="164" fontId="19" fillId="0" borderId="5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39" fontId="16" fillId="0" borderId="2" xfId="0" applyNumberFormat="1" applyFont="1" applyBorder="1" applyAlignment="1">
      <alignment horizontal="right"/>
    </xf>
    <xf numFmtId="39" fontId="16" fillId="0" borderId="4" xfId="0" applyNumberFormat="1" applyFont="1" applyBorder="1" applyAlignment="1">
      <alignment horizontal="right"/>
    </xf>
    <xf numFmtId="39" fontId="16" fillId="0" borderId="3" xfId="0" applyNumberFormat="1" applyFont="1" applyBorder="1" applyAlignment="1">
      <alignment horizontal="right"/>
    </xf>
    <xf numFmtId="0" fontId="16" fillId="0" borderId="2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3" fontId="12" fillId="5" borderId="1" xfId="0" applyNumberFormat="1" applyFont="1" applyFill="1" applyBorder="1" applyAlignment="1">
      <alignment horizontal="center" vertical="center"/>
    </xf>
    <xf numFmtId="3" fontId="12" fillId="5" borderId="14" xfId="0" applyNumberFormat="1" applyFont="1" applyFill="1" applyBorder="1" applyAlignment="1">
      <alignment horizontal="center" vertical="center"/>
    </xf>
    <xf numFmtId="3" fontId="12" fillId="5" borderId="15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3" fontId="12" fillId="6" borderId="14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5" xfId="0" applyNumberFormat="1" applyFont="1" applyFill="1" applyBorder="1"/>
  </cellXfs>
  <cellStyles count="4">
    <cellStyle name="Normal" xfId="0" builtinId="0"/>
    <cellStyle name="Normal 2 2" xfId="2" xr:uid="{922395F9-6293-4DF0-B8C2-BD1803810D5C}"/>
    <cellStyle name="Pourcentage" xfId="1" builtinId="5"/>
    <cellStyle name="Pourcentage 7" xfId="3" xr:uid="{A1113113-0666-413D-B342-67AE167237FE}"/>
  </cellStyles>
  <dxfs count="10"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ENGELE Serge" id="{9058B09F-9A97-48E7-80E4-9E64300F9BED}" userId="S::Serge.LENGELE@aviq.be::88ec01e1-c381-4361-84f4-e0ca58ee45a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A05B05-30C6-46CD-B5E6-AED886DCDDAE}" name="Tableau15" displayName="Tableau15" ref="G2:L54" totalsRowShown="0" headerRowDxfId="9" dataDxfId="7" headerRowBorderDxfId="8" tableBorderDxfId="6">
  <autoFilter ref="G2:L54" xr:uid="{11A05B05-30C6-46CD-B5E6-AED886DCDDAE}"/>
  <tableColumns count="6">
    <tableColumn id="1" xr3:uid="{83DB7F50-E12D-4ACC-BC45-33F9545990B5}" name="ETA" dataDxfId="5"/>
    <tableColumn id="2" xr3:uid="{D77CF24F-D920-487E-8FD4-25A7B3627D3B}" name="Objectifs points" dataDxfId="4"/>
    <tableColumn id="6" xr3:uid="{5339B6A0-0EA8-46F1-81E6-D7AC56511197}" name="Nouvel objectifs Points NM 2024" dataDxfId="3"/>
    <tableColumn id="3" xr3:uid="{CFFC3700-0228-4044-9B19-29ECE914341E}" name="2021" dataDxfId="2"/>
    <tableColumn id="4" xr3:uid="{2B61B080-534F-4E66-922C-FFCE618AE8E5}" name="2022" dataDxfId="1"/>
    <tableColumn id="5" xr3:uid="{8421750B-2E66-4C31-88A3-6947E8E1B4A9}" name="2023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Refle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alpha val="100000"/>
                <a:satMod val="140000"/>
                <a:lumMod val="105000"/>
              </a:schemeClr>
            </a:gs>
            <a:gs pos="41000">
              <a:schemeClr val="phClr">
                <a:tint val="57000"/>
                <a:satMod val="160000"/>
                <a:lumMod val="99000"/>
              </a:schemeClr>
            </a:gs>
            <a:gs pos="100000">
              <a:schemeClr val="phClr">
                <a:tint val="80000"/>
                <a:satMod val="180000"/>
                <a:lumMod val="10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15000"/>
                <a:lumMod val="114000"/>
              </a:schemeClr>
            </a:gs>
            <a:gs pos="60000">
              <a:schemeClr val="phClr">
                <a:tint val="100000"/>
                <a:shade val="96000"/>
                <a:satMod val="100000"/>
                <a:lumMod val="108000"/>
              </a:schemeClr>
            </a:gs>
            <a:gs pos="100000">
              <a:schemeClr val="phClr">
                <a:shade val="91000"/>
                <a:satMod val="100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50800" dist="31750" dir="5400000" sy="98000" rotWithShape="0">
              <a:srgbClr val="000000">
                <a:alpha val="4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4800000"/>
            </a:lightRig>
          </a:scene3d>
          <a:sp3d prstMaterial="matte">
            <a:bevelT w="25400" h="44450"/>
          </a:sp3d>
        </a:effectStyle>
        <a:effectStyle>
          <a:effectLst>
            <a:reflection blurRad="25400" stA="32000" endPos="28000" dist="8889" dir="5400000" sy="-100000" rotWithShape="0"/>
          </a:effectLst>
          <a:scene3d>
            <a:camera prst="orthographicFront">
              <a:rot lat="0" lon="0" rev="0"/>
            </a:camera>
            <a:lightRig rig="threePt" dir="t">
              <a:rot lat="0" lon="0" rev="4800000"/>
            </a:lightRig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H51" dT="2022-01-27T08:21:54.26" personId="{9058B09F-9A97-48E7-80E4-9E64300F9BED}" id="{EAE1729F-E842-4C20-975C-B1EC0080AABD}">
    <text>Liste déroulante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CDF1A-9EAD-4005-BCA4-35897A3DDCC9}">
  <dimension ref="A1:S310"/>
  <sheetViews>
    <sheetView showGridLines="0" tabSelected="1" topLeftCell="A3" workbookViewId="0">
      <selection activeCell="I22" sqref="I22"/>
    </sheetView>
  </sheetViews>
  <sheetFormatPr baseColWidth="10" defaultRowHeight="15" x14ac:dyDescent="0.25"/>
  <cols>
    <col min="1" max="1" width="12" customWidth="1"/>
    <col min="2" max="2" width="8.28515625" customWidth="1"/>
    <col min="3" max="3" width="36.28515625" customWidth="1"/>
    <col min="4" max="4" width="25.85546875" customWidth="1"/>
    <col min="5" max="5" width="15.85546875" customWidth="1"/>
    <col min="6" max="6" width="8.42578125" customWidth="1"/>
    <col min="7" max="7" width="8.28515625" customWidth="1"/>
    <col min="8" max="8" width="11.7109375" customWidth="1"/>
    <col min="10" max="10" width="8.5703125" customWidth="1"/>
    <col min="12" max="12" width="42.7109375" customWidth="1"/>
    <col min="16" max="16" width="17" customWidth="1"/>
    <col min="18" max="18" width="16.85546875" customWidth="1"/>
    <col min="19" max="19" width="16.42578125" customWidth="1"/>
  </cols>
  <sheetData>
    <row r="1" spans="1:19" ht="14.45" customHeight="1" x14ac:dyDescent="0.25">
      <c r="A1" s="100" t="s">
        <v>46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9" ht="14.45" customHeight="1" x14ac:dyDescent="0.2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1:19" ht="14.45" customHeight="1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5"/>
    </row>
    <row r="4" spans="1:19" ht="15" customHeight="1" thickBot="1" x14ac:dyDescent="0.3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/>
      <c r="N4" s="18"/>
      <c r="O4" s="19"/>
      <c r="Q4" s="18"/>
      <c r="R4" s="19"/>
      <c r="S4" s="19"/>
    </row>
    <row r="5" spans="1:19" ht="15.75" thickBot="1" x14ac:dyDescent="0.3">
      <c r="N5" s="20"/>
      <c r="O5" s="21"/>
      <c r="Q5" s="20"/>
      <c r="R5" s="21"/>
      <c r="S5" s="22"/>
    </row>
    <row r="6" spans="1:19" ht="15.75" thickBot="1" x14ac:dyDescent="0.3">
      <c r="A6" s="10" t="s">
        <v>17</v>
      </c>
      <c r="B6" s="10"/>
      <c r="C6" s="10"/>
      <c r="E6" s="109"/>
      <c r="F6" s="110"/>
      <c r="G6" s="110"/>
      <c r="H6" s="111"/>
      <c r="I6" s="89"/>
      <c r="J6" s="89"/>
      <c r="K6" s="89"/>
      <c r="L6" s="89"/>
      <c r="N6" s="20"/>
      <c r="O6" s="21"/>
      <c r="Q6" s="20"/>
      <c r="R6" s="21"/>
      <c r="S6" s="22"/>
    </row>
    <row r="7" spans="1:19" ht="16.5" thickBot="1" x14ac:dyDescent="0.3">
      <c r="A7" s="11"/>
      <c r="B7" s="11"/>
      <c r="C7" s="11"/>
      <c r="D7" s="9"/>
      <c r="E7" s="9"/>
      <c r="F7" s="9"/>
      <c r="N7" s="20"/>
      <c r="O7" s="21"/>
      <c r="Q7" s="20"/>
      <c r="R7" s="21"/>
      <c r="S7" s="22"/>
    </row>
    <row r="8" spans="1:19" ht="14.45" customHeight="1" thickBot="1" x14ac:dyDescent="0.3">
      <c r="A8" s="99" t="s">
        <v>24</v>
      </c>
      <c r="B8" s="99"/>
      <c r="C8" s="99"/>
      <c r="E8" s="58"/>
      <c r="F8" s="16"/>
      <c r="G8" s="16"/>
      <c r="H8" s="16"/>
      <c r="J8" s="8"/>
      <c r="K8" s="8"/>
      <c r="L8" s="8"/>
      <c r="M8" s="8"/>
      <c r="N8" s="20"/>
      <c r="O8" s="21"/>
      <c r="Q8" s="20"/>
      <c r="R8" s="21"/>
      <c r="S8" s="22"/>
    </row>
    <row r="9" spans="1:19" ht="14.45" customHeight="1" thickBot="1" x14ac:dyDescent="0.3">
      <c r="A9" s="10"/>
      <c r="B9" s="10"/>
      <c r="C9" s="10"/>
      <c r="E9" s="5"/>
      <c r="F9" s="5"/>
      <c r="G9" s="8"/>
      <c r="H9" s="8"/>
      <c r="J9" s="8"/>
      <c r="K9" s="8"/>
      <c r="L9" s="8"/>
      <c r="M9" s="8"/>
      <c r="N9" s="20"/>
      <c r="O9" s="21"/>
      <c r="Q9" s="20"/>
      <c r="R9" s="21"/>
      <c r="S9" s="22"/>
    </row>
    <row r="10" spans="1:19" ht="14.45" customHeight="1" thickBot="1" x14ac:dyDescent="0.3">
      <c r="A10" s="10" t="s">
        <v>52</v>
      </c>
      <c r="B10" s="10"/>
      <c r="C10" s="10"/>
      <c r="E10" s="59">
        <v>2024</v>
      </c>
      <c r="F10" s="5"/>
      <c r="G10" s="8"/>
      <c r="H10" s="8"/>
      <c r="J10" s="8"/>
      <c r="K10" s="8"/>
      <c r="L10" s="8"/>
      <c r="M10" s="8"/>
      <c r="N10" s="20"/>
      <c r="O10" s="21"/>
      <c r="Q10" s="20"/>
      <c r="R10" s="21"/>
      <c r="S10" s="22"/>
    </row>
    <row r="11" spans="1:19" ht="14.45" customHeight="1" thickBot="1" x14ac:dyDescent="0.3">
      <c r="A11" s="10"/>
      <c r="B11" s="10"/>
      <c r="C11" s="10"/>
      <c r="E11" s="5"/>
      <c r="F11" s="5"/>
      <c r="G11" s="8"/>
      <c r="H11" s="8"/>
      <c r="J11" s="8"/>
      <c r="K11" s="8"/>
      <c r="L11" s="8"/>
      <c r="M11" s="8"/>
      <c r="N11" s="20"/>
      <c r="O11" s="21"/>
      <c r="Q11" s="20"/>
      <c r="R11" s="21"/>
      <c r="S11" s="22"/>
    </row>
    <row r="12" spans="1:19" ht="14.45" customHeight="1" thickBot="1" x14ac:dyDescent="0.3">
      <c r="A12" s="10" t="s">
        <v>137</v>
      </c>
      <c r="B12" s="10"/>
      <c r="C12" s="10"/>
      <c r="E12" s="55" t="e">
        <f>VLOOKUP(E8,Tableau15[],3,FALSE)</f>
        <v>#N/A</v>
      </c>
      <c r="F12" s="5"/>
      <c r="G12" s="8"/>
      <c r="H12" s="8"/>
      <c r="J12" s="8"/>
      <c r="K12" s="8"/>
      <c r="L12" s="8"/>
      <c r="M12" s="8"/>
      <c r="N12" s="20"/>
      <c r="O12" s="21"/>
      <c r="Q12" s="20"/>
      <c r="R12" s="21"/>
      <c r="S12" s="22"/>
    </row>
    <row r="13" spans="1:19" ht="14.45" customHeight="1" thickBot="1" x14ac:dyDescent="0.3">
      <c r="A13" s="10"/>
      <c r="B13" s="10"/>
      <c r="C13" s="10"/>
      <c r="E13" s="5"/>
      <c r="F13" s="5"/>
      <c r="G13" s="8"/>
      <c r="H13" s="8"/>
      <c r="J13" s="8"/>
      <c r="K13" s="8"/>
      <c r="L13" s="8"/>
      <c r="M13" s="8"/>
      <c r="N13" s="20"/>
      <c r="O13" s="21"/>
      <c r="Q13" s="20"/>
      <c r="R13" s="21"/>
      <c r="S13" s="22"/>
    </row>
    <row r="14" spans="1:19" ht="14.45" customHeight="1" thickBot="1" x14ac:dyDescent="0.3">
      <c r="A14" s="10" t="s">
        <v>18</v>
      </c>
      <c r="B14" s="10"/>
      <c r="C14" s="10"/>
      <c r="E14" s="23" t="e">
        <f>VLOOKUP(E8,Tableau16,7,FALSE)</f>
        <v>#N/A</v>
      </c>
      <c r="F14" s="13"/>
      <c r="G14" s="13"/>
      <c r="H14" s="13"/>
      <c r="J14" s="8"/>
      <c r="K14" s="8"/>
      <c r="L14" s="8"/>
      <c r="M14" s="8"/>
      <c r="N14" s="20"/>
      <c r="O14" s="21"/>
      <c r="Q14" s="20"/>
      <c r="R14" s="21"/>
      <c r="S14" s="22"/>
    </row>
    <row r="15" spans="1:19" ht="14.45" customHeight="1" thickBot="1" x14ac:dyDescent="0.3">
      <c r="A15" s="10"/>
      <c r="B15" s="10"/>
      <c r="C15" s="10"/>
      <c r="E15" s="5"/>
      <c r="F15" s="5"/>
      <c r="G15" s="8"/>
      <c r="H15" s="8"/>
      <c r="J15" s="8"/>
      <c r="K15" s="8"/>
      <c r="L15" s="8"/>
      <c r="M15" s="8"/>
      <c r="N15" s="20"/>
      <c r="O15" s="21"/>
      <c r="Q15" s="20"/>
      <c r="R15" s="21"/>
      <c r="S15" s="22"/>
    </row>
    <row r="16" spans="1:19" ht="14.45" customHeight="1" thickBot="1" x14ac:dyDescent="0.3">
      <c r="A16" s="10" t="s">
        <v>19</v>
      </c>
      <c r="B16" s="10"/>
      <c r="C16" s="10"/>
      <c r="E16" s="58"/>
      <c r="F16" s="5"/>
      <c r="G16" s="8"/>
      <c r="H16" s="8"/>
      <c r="J16" s="8"/>
      <c r="K16" s="8"/>
      <c r="L16" s="8"/>
      <c r="M16" s="8"/>
      <c r="N16" s="20"/>
      <c r="O16" s="21"/>
      <c r="Q16" s="20"/>
      <c r="R16" s="21"/>
      <c r="S16" s="22"/>
    </row>
    <row r="17" spans="1:19" ht="14.45" customHeight="1" thickBot="1" x14ac:dyDescent="0.3">
      <c r="A17" s="10"/>
      <c r="B17" s="10"/>
      <c r="C17" s="10"/>
      <c r="E17" s="36"/>
      <c r="F17" s="5"/>
      <c r="G17" s="8"/>
      <c r="H17" s="8"/>
      <c r="J17" s="8"/>
      <c r="K17" s="8"/>
      <c r="L17" s="8"/>
      <c r="M17" s="8"/>
      <c r="N17" s="20"/>
      <c r="O17" s="21"/>
      <c r="Q17" s="20"/>
      <c r="R17" s="21"/>
      <c r="S17" s="22"/>
    </row>
    <row r="18" spans="1:19" ht="14.45" customHeight="1" thickBot="1" x14ac:dyDescent="0.3">
      <c r="A18" s="10" t="s">
        <v>67</v>
      </c>
      <c r="B18" s="10"/>
      <c r="C18" s="10"/>
      <c r="E18" s="60">
        <v>0</v>
      </c>
      <c r="F18" s="5"/>
      <c r="G18" s="8"/>
      <c r="H18" s="8"/>
      <c r="J18" s="8"/>
      <c r="K18" s="8"/>
      <c r="L18" s="8"/>
      <c r="M18" s="8"/>
      <c r="N18" s="20"/>
      <c r="O18" s="21"/>
      <c r="Q18" s="20"/>
      <c r="R18" s="21"/>
      <c r="S18" s="22"/>
    </row>
    <row r="19" spans="1:19" ht="14.45" customHeight="1" thickBot="1" x14ac:dyDescent="0.3">
      <c r="A19" s="10"/>
      <c r="B19" s="10"/>
      <c r="C19" s="10"/>
      <c r="E19" s="10"/>
      <c r="F19" s="5"/>
      <c r="G19" s="8"/>
      <c r="H19" s="8"/>
      <c r="J19" s="8"/>
      <c r="K19" s="8"/>
      <c r="L19" s="8"/>
      <c r="M19" s="8"/>
      <c r="N19" s="20"/>
      <c r="O19" s="21"/>
      <c r="Q19" s="20"/>
      <c r="R19" s="21"/>
      <c r="S19" s="22"/>
    </row>
    <row r="20" spans="1:19" ht="14.45" customHeight="1" thickBot="1" x14ac:dyDescent="0.3">
      <c r="A20" s="10" t="s">
        <v>68</v>
      </c>
      <c r="B20" s="10"/>
      <c r="C20" s="10"/>
      <c r="E20" s="60">
        <v>0</v>
      </c>
      <c r="F20" s="5"/>
      <c r="G20" s="8"/>
      <c r="H20" s="8"/>
      <c r="J20" s="8"/>
      <c r="K20" s="8"/>
      <c r="L20" s="8"/>
      <c r="M20" s="8"/>
      <c r="N20" s="20"/>
      <c r="O20" s="21"/>
      <c r="Q20" s="20"/>
      <c r="R20" s="21"/>
      <c r="S20" s="22"/>
    </row>
    <row r="21" spans="1:19" ht="14.45" customHeight="1" x14ac:dyDescent="0.25">
      <c r="A21" s="10" t="s">
        <v>136</v>
      </c>
      <c r="B21" s="10"/>
      <c r="C21" s="10"/>
      <c r="D21" s="10"/>
      <c r="E21" s="10"/>
      <c r="F21" s="5"/>
      <c r="G21" s="5"/>
      <c r="H21" s="8"/>
      <c r="I21" s="8"/>
      <c r="J21" s="8"/>
      <c r="K21" s="8"/>
      <c r="L21" s="8"/>
      <c r="M21" s="8"/>
      <c r="N21" s="20"/>
      <c r="O21" s="21"/>
      <c r="Q21" s="20"/>
      <c r="R21" s="21"/>
      <c r="S21" s="22"/>
    </row>
    <row r="22" spans="1:19" ht="14.45" customHeight="1" thickBo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20"/>
      <c r="O22" s="21"/>
      <c r="Q22" s="20"/>
      <c r="R22" s="21"/>
      <c r="S22" s="22"/>
    </row>
    <row r="23" spans="1:19" ht="45.6" customHeight="1" thickBot="1" x14ac:dyDescent="0.3">
      <c r="A23" s="27" t="s">
        <v>3</v>
      </c>
      <c r="B23" s="29" t="s">
        <v>14</v>
      </c>
      <c r="C23" s="29" t="s">
        <v>32</v>
      </c>
      <c r="D23" s="29" t="s">
        <v>33</v>
      </c>
      <c r="E23" s="29" t="s">
        <v>10</v>
      </c>
      <c r="F23" s="29" t="s">
        <v>11</v>
      </c>
      <c r="G23" s="29" t="s">
        <v>12</v>
      </c>
      <c r="H23" s="29" t="s">
        <v>44</v>
      </c>
      <c r="I23" s="29" t="s">
        <v>45</v>
      </c>
      <c r="J23" s="29" t="s">
        <v>16</v>
      </c>
      <c r="K23" s="28" t="s">
        <v>51</v>
      </c>
      <c r="L23" s="28" t="s">
        <v>198</v>
      </c>
      <c r="M23" s="4"/>
      <c r="N23" s="20"/>
      <c r="O23" s="21"/>
      <c r="Q23" s="20"/>
      <c r="R23" s="21"/>
      <c r="S23" s="22"/>
    </row>
    <row r="24" spans="1:19" ht="15.75" x14ac:dyDescent="0.25">
      <c r="A24" s="63"/>
      <c r="B24" s="64"/>
      <c r="C24" s="64"/>
      <c r="D24" s="64"/>
      <c r="E24" s="64"/>
      <c r="F24" s="65"/>
      <c r="G24" s="65"/>
      <c r="H24" s="66"/>
      <c r="I24" s="66">
        <f>+H24</f>
        <v>0</v>
      </c>
      <c r="J24" s="67" t="str">
        <f t="shared" ref="J24:J63" si="0">IF(C24="Coûts moniteurs",$E$16,"100%")</f>
        <v>100%</v>
      </c>
      <c r="K24" s="68">
        <f>+I24*J24</f>
        <v>0</v>
      </c>
      <c r="L24" s="69"/>
      <c r="M24" s="4"/>
      <c r="N24" s="20"/>
      <c r="O24" s="21"/>
      <c r="Q24" s="20"/>
      <c r="R24" s="21"/>
      <c r="S24" s="22"/>
    </row>
    <row r="25" spans="1:19" ht="15.75" x14ac:dyDescent="0.25">
      <c r="A25" s="70"/>
      <c r="B25" s="71"/>
      <c r="C25" s="71"/>
      <c r="D25" s="71"/>
      <c r="E25" s="71"/>
      <c r="F25" s="72"/>
      <c r="G25" s="72"/>
      <c r="H25" s="73"/>
      <c r="I25" s="73">
        <f t="shared" ref="I25:I34" si="1">+H25</f>
        <v>0</v>
      </c>
      <c r="J25" s="74" t="str">
        <f t="shared" si="0"/>
        <v>100%</v>
      </c>
      <c r="K25" s="75">
        <f t="shared" ref="K25:K100" si="2">+I25*J25</f>
        <v>0</v>
      </c>
      <c r="L25" s="76"/>
      <c r="M25" s="4"/>
      <c r="N25" s="20"/>
      <c r="O25" s="21"/>
      <c r="Q25" s="20"/>
      <c r="R25" s="21"/>
      <c r="S25" s="22"/>
    </row>
    <row r="26" spans="1:19" x14ac:dyDescent="0.25">
      <c r="A26" s="70"/>
      <c r="B26" s="71"/>
      <c r="C26" s="71"/>
      <c r="D26" s="71"/>
      <c r="E26" s="71"/>
      <c r="F26" s="72"/>
      <c r="G26" s="72"/>
      <c r="H26" s="73"/>
      <c r="I26" s="73">
        <f t="shared" si="1"/>
        <v>0</v>
      </c>
      <c r="J26" s="74" t="str">
        <f t="shared" si="0"/>
        <v>100%</v>
      </c>
      <c r="K26" s="75">
        <f t="shared" si="2"/>
        <v>0</v>
      </c>
      <c r="L26" s="77"/>
      <c r="M26" s="3"/>
      <c r="N26" s="20"/>
      <c r="O26" s="21"/>
      <c r="Q26" s="20"/>
      <c r="R26" s="21"/>
      <c r="S26" s="22"/>
    </row>
    <row r="27" spans="1:19" x14ac:dyDescent="0.25">
      <c r="A27" s="70"/>
      <c r="B27" s="71"/>
      <c r="C27" s="71"/>
      <c r="D27" s="71"/>
      <c r="E27" s="71"/>
      <c r="F27" s="72"/>
      <c r="G27" s="72"/>
      <c r="H27" s="73"/>
      <c r="I27" s="73">
        <f t="shared" si="1"/>
        <v>0</v>
      </c>
      <c r="J27" s="74" t="str">
        <f t="shared" si="0"/>
        <v>100%</v>
      </c>
      <c r="K27" s="75">
        <f t="shared" si="2"/>
        <v>0</v>
      </c>
      <c r="L27" s="77"/>
      <c r="M27" s="3"/>
      <c r="N27" s="20"/>
      <c r="O27" s="21"/>
      <c r="Q27" s="20"/>
      <c r="R27" s="21"/>
      <c r="S27" s="22"/>
    </row>
    <row r="28" spans="1:19" x14ac:dyDescent="0.25">
      <c r="A28" s="70"/>
      <c r="B28" s="71"/>
      <c r="C28" s="71"/>
      <c r="D28" s="71"/>
      <c r="E28" s="71"/>
      <c r="F28" s="72"/>
      <c r="G28" s="72"/>
      <c r="H28" s="73"/>
      <c r="I28" s="73">
        <f t="shared" si="1"/>
        <v>0</v>
      </c>
      <c r="J28" s="74" t="str">
        <f t="shared" si="0"/>
        <v>100%</v>
      </c>
      <c r="K28" s="75">
        <f t="shared" si="2"/>
        <v>0</v>
      </c>
      <c r="L28" s="77"/>
      <c r="M28" s="3"/>
      <c r="N28" s="20"/>
      <c r="O28" s="21"/>
      <c r="Q28" s="20"/>
      <c r="R28" s="21"/>
      <c r="S28" s="22"/>
    </row>
    <row r="29" spans="1:19" x14ac:dyDescent="0.25">
      <c r="A29" s="70"/>
      <c r="B29" s="71"/>
      <c r="C29" s="71"/>
      <c r="D29" s="71"/>
      <c r="E29" s="71"/>
      <c r="F29" s="72"/>
      <c r="G29" s="72"/>
      <c r="H29" s="73"/>
      <c r="I29" s="73">
        <f t="shared" si="1"/>
        <v>0</v>
      </c>
      <c r="J29" s="74" t="str">
        <f t="shared" si="0"/>
        <v>100%</v>
      </c>
      <c r="K29" s="75">
        <f t="shared" si="2"/>
        <v>0</v>
      </c>
      <c r="L29" s="78"/>
      <c r="M29" s="3"/>
      <c r="N29" s="20"/>
      <c r="O29" s="21"/>
      <c r="Q29" s="20"/>
      <c r="R29" s="21"/>
      <c r="S29" s="22"/>
    </row>
    <row r="30" spans="1:19" x14ac:dyDescent="0.25">
      <c r="A30" s="70"/>
      <c r="B30" s="71"/>
      <c r="C30" s="71"/>
      <c r="D30" s="71"/>
      <c r="E30" s="71"/>
      <c r="F30" s="72"/>
      <c r="G30" s="72"/>
      <c r="H30" s="73"/>
      <c r="I30" s="73">
        <f t="shared" si="1"/>
        <v>0</v>
      </c>
      <c r="J30" s="74" t="str">
        <f t="shared" si="0"/>
        <v>100%</v>
      </c>
      <c r="K30" s="75">
        <f t="shared" si="2"/>
        <v>0</v>
      </c>
      <c r="L30" s="77"/>
      <c r="M30" s="3"/>
      <c r="N30" s="20"/>
      <c r="O30" s="21"/>
      <c r="Q30" s="20"/>
      <c r="R30" s="21"/>
      <c r="S30" s="22"/>
    </row>
    <row r="31" spans="1:19" x14ac:dyDescent="0.25">
      <c r="A31" s="70"/>
      <c r="B31" s="71"/>
      <c r="C31" s="71"/>
      <c r="D31" s="71"/>
      <c r="E31" s="71"/>
      <c r="F31" s="72"/>
      <c r="G31" s="72"/>
      <c r="H31" s="73"/>
      <c r="I31" s="73">
        <f t="shared" si="1"/>
        <v>0</v>
      </c>
      <c r="J31" s="74" t="str">
        <f t="shared" si="0"/>
        <v>100%</v>
      </c>
      <c r="K31" s="75">
        <f t="shared" si="2"/>
        <v>0</v>
      </c>
      <c r="L31" s="77"/>
      <c r="M31" s="3"/>
      <c r="N31" s="20"/>
      <c r="O31" s="21"/>
      <c r="Q31" s="20"/>
      <c r="R31" s="21"/>
      <c r="S31" s="22"/>
    </row>
    <row r="32" spans="1:19" x14ac:dyDescent="0.25">
      <c r="A32" s="70"/>
      <c r="B32" s="71"/>
      <c r="C32" s="71"/>
      <c r="D32" s="71"/>
      <c r="E32" s="71"/>
      <c r="F32" s="72"/>
      <c r="G32" s="72"/>
      <c r="H32" s="73"/>
      <c r="I32" s="73">
        <f t="shared" si="1"/>
        <v>0</v>
      </c>
      <c r="J32" s="74" t="str">
        <f t="shared" si="0"/>
        <v>100%</v>
      </c>
      <c r="K32" s="75">
        <f t="shared" si="2"/>
        <v>0</v>
      </c>
      <c r="L32" s="77"/>
      <c r="M32" s="3"/>
      <c r="N32" s="20"/>
      <c r="O32" s="21"/>
      <c r="Q32" s="20"/>
      <c r="R32" s="21"/>
      <c r="S32" s="22"/>
    </row>
    <row r="33" spans="1:19" x14ac:dyDescent="0.25">
      <c r="A33" s="70"/>
      <c r="B33" s="71"/>
      <c r="C33" s="71"/>
      <c r="D33" s="71"/>
      <c r="E33" s="71"/>
      <c r="F33" s="72"/>
      <c r="G33" s="72"/>
      <c r="H33" s="73"/>
      <c r="I33" s="73">
        <f t="shared" si="1"/>
        <v>0</v>
      </c>
      <c r="J33" s="74" t="str">
        <f t="shared" si="0"/>
        <v>100%</v>
      </c>
      <c r="K33" s="75">
        <f t="shared" si="2"/>
        <v>0</v>
      </c>
      <c r="L33" s="77"/>
      <c r="M33" s="3"/>
      <c r="N33" s="20"/>
      <c r="O33" s="21"/>
      <c r="Q33" s="20"/>
      <c r="R33" s="21"/>
      <c r="S33" s="22"/>
    </row>
    <row r="34" spans="1:19" x14ac:dyDescent="0.25">
      <c r="A34" s="70"/>
      <c r="B34" s="71"/>
      <c r="C34" s="71"/>
      <c r="D34" s="71"/>
      <c r="E34" s="71"/>
      <c r="F34" s="72"/>
      <c r="G34" s="72"/>
      <c r="H34" s="73"/>
      <c r="I34" s="73">
        <f t="shared" si="1"/>
        <v>0</v>
      </c>
      <c r="J34" s="74" t="str">
        <f t="shared" si="0"/>
        <v>100%</v>
      </c>
      <c r="K34" s="75">
        <f t="shared" si="2"/>
        <v>0</v>
      </c>
      <c r="L34" s="77"/>
      <c r="M34" s="3"/>
      <c r="N34" s="20"/>
      <c r="O34" s="21"/>
      <c r="Q34" s="20"/>
      <c r="R34" s="21"/>
      <c r="S34" s="22"/>
    </row>
    <row r="35" spans="1:19" x14ac:dyDescent="0.25">
      <c r="A35" s="70"/>
      <c r="B35" s="71"/>
      <c r="C35" s="71"/>
      <c r="D35" s="71"/>
      <c r="E35" s="71"/>
      <c r="F35" s="72"/>
      <c r="G35" s="72"/>
      <c r="H35" s="73"/>
      <c r="I35" s="73">
        <f t="shared" ref="I35:I88" si="3">+H35</f>
        <v>0</v>
      </c>
      <c r="J35" s="74" t="str">
        <f t="shared" si="0"/>
        <v>100%</v>
      </c>
      <c r="K35" s="75">
        <f t="shared" si="2"/>
        <v>0</v>
      </c>
      <c r="L35" s="77"/>
      <c r="M35" s="3"/>
      <c r="N35" s="20"/>
      <c r="O35" s="21"/>
      <c r="Q35" s="20"/>
      <c r="R35" s="21"/>
      <c r="S35" s="22"/>
    </row>
    <row r="36" spans="1:19" x14ac:dyDescent="0.25">
      <c r="A36" s="70"/>
      <c r="B36" s="71"/>
      <c r="C36" s="71"/>
      <c r="D36" s="71"/>
      <c r="E36" s="71"/>
      <c r="F36" s="72"/>
      <c r="G36" s="72"/>
      <c r="H36" s="73"/>
      <c r="I36" s="73">
        <f t="shared" si="3"/>
        <v>0</v>
      </c>
      <c r="J36" s="74" t="str">
        <f t="shared" si="0"/>
        <v>100%</v>
      </c>
      <c r="K36" s="75">
        <f t="shared" si="2"/>
        <v>0</v>
      </c>
      <c r="L36" s="77"/>
      <c r="M36" s="3"/>
      <c r="N36" s="20"/>
      <c r="O36" s="21"/>
      <c r="Q36" s="20"/>
      <c r="R36" s="21"/>
      <c r="S36" s="22"/>
    </row>
    <row r="37" spans="1:19" x14ac:dyDescent="0.25">
      <c r="A37" s="70"/>
      <c r="B37" s="71"/>
      <c r="C37" s="71"/>
      <c r="D37" s="71"/>
      <c r="E37" s="71"/>
      <c r="F37" s="72"/>
      <c r="G37" s="72"/>
      <c r="H37" s="73"/>
      <c r="I37" s="73">
        <f t="shared" si="3"/>
        <v>0</v>
      </c>
      <c r="J37" s="74" t="str">
        <f t="shared" si="0"/>
        <v>100%</v>
      </c>
      <c r="K37" s="75">
        <f t="shared" si="2"/>
        <v>0</v>
      </c>
      <c r="L37" s="77"/>
      <c r="M37" s="3"/>
      <c r="N37" s="20"/>
      <c r="O37" s="21"/>
      <c r="Q37" s="20"/>
      <c r="R37" s="21"/>
      <c r="S37" s="22"/>
    </row>
    <row r="38" spans="1:19" x14ac:dyDescent="0.25">
      <c r="A38" s="70"/>
      <c r="B38" s="71"/>
      <c r="C38" s="71"/>
      <c r="D38" s="71"/>
      <c r="E38" s="71"/>
      <c r="F38" s="72"/>
      <c r="G38" s="72"/>
      <c r="H38" s="73"/>
      <c r="I38" s="73">
        <f t="shared" si="3"/>
        <v>0</v>
      </c>
      <c r="J38" s="74" t="str">
        <f t="shared" si="0"/>
        <v>100%</v>
      </c>
      <c r="K38" s="75">
        <f t="shared" si="2"/>
        <v>0</v>
      </c>
      <c r="L38" s="77"/>
      <c r="M38" s="3"/>
      <c r="N38" s="20"/>
      <c r="O38" s="21"/>
      <c r="Q38" s="20"/>
      <c r="R38" s="21"/>
      <c r="S38" s="22"/>
    </row>
    <row r="39" spans="1:19" x14ac:dyDescent="0.25">
      <c r="A39" s="70"/>
      <c r="B39" s="71"/>
      <c r="C39" s="71"/>
      <c r="D39" s="71"/>
      <c r="E39" s="71"/>
      <c r="F39" s="72"/>
      <c r="G39" s="72"/>
      <c r="H39" s="73"/>
      <c r="I39" s="73">
        <f t="shared" si="3"/>
        <v>0</v>
      </c>
      <c r="J39" s="74" t="str">
        <f t="shared" si="0"/>
        <v>100%</v>
      </c>
      <c r="K39" s="75">
        <f t="shared" si="2"/>
        <v>0</v>
      </c>
      <c r="L39" s="77"/>
      <c r="M39" s="3"/>
      <c r="N39" s="20"/>
      <c r="O39" s="21"/>
      <c r="Q39" s="20"/>
      <c r="R39" s="21"/>
      <c r="S39" s="22"/>
    </row>
    <row r="40" spans="1:19" x14ac:dyDescent="0.25">
      <c r="A40" s="70"/>
      <c r="B40" s="71"/>
      <c r="C40" s="71"/>
      <c r="D40" s="71"/>
      <c r="E40" s="71"/>
      <c r="F40" s="72"/>
      <c r="G40" s="72"/>
      <c r="H40" s="73"/>
      <c r="I40" s="73">
        <f t="shared" si="3"/>
        <v>0</v>
      </c>
      <c r="J40" s="74" t="str">
        <f t="shared" si="0"/>
        <v>100%</v>
      </c>
      <c r="K40" s="75">
        <f t="shared" si="2"/>
        <v>0</v>
      </c>
      <c r="L40" s="77"/>
      <c r="M40" s="3"/>
      <c r="N40" s="20"/>
      <c r="O40" s="21"/>
      <c r="Q40" s="20"/>
      <c r="R40" s="21"/>
      <c r="S40" s="22"/>
    </row>
    <row r="41" spans="1:19" x14ac:dyDescent="0.25">
      <c r="A41" s="70"/>
      <c r="B41" s="71"/>
      <c r="C41" s="71"/>
      <c r="D41" s="71"/>
      <c r="E41" s="71"/>
      <c r="F41" s="72"/>
      <c r="G41" s="72"/>
      <c r="H41" s="73"/>
      <c r="I41" s="73">
        <f t="shared" si="3"/>
        <v>0</v>
      </c>
      <c r="J41" s="74" t="str">
        <f t="shared" si="0"/>
        <v>100%</v>
      </c>
      <c r="K41" s="75">
        <f t="shared" si="2"/>
        <v>0</v>
      </c>
      <c r="L41" s="77"/>
      <c r="M41" s="3"/>
      <c r="N41" s="20"/>
      <c r="O41" s="21"/>
      <c r="Q41" s="20"/>
      <c r="R41" s="21"/>
      <c r="S41" s="22"/>
    </row>
    <row r="42" spans="1:19" x14ac:dyDescent="0.25">
      <c r="A42" s="70"/>
      <c r="B42" s="71"/>
      <c r="C42" s="71"/>
      <c r="D42" s="71"/>
      <c r="E42" s="71"/>
      <c r="F42" s="72"/>
      <c r="G42" s="72"/>
      <c r="H42" s="73"/>
      <c r="I42" s="73">
        <f t="shared" si="3"/>
        <v>0</v>
      </c>
      <c r="J42" s="74" t="str">
        <f t="shared" si="0"/>
        <v>100%</v>
      </c>
      <c r="K42" s="75">
        <f t="shared" si="2"/>
        <v>0</v>
      </c>
      <c r="L42" s="78"/>
      <c r="M42" s="3"/>
      <c r="N42" s="20"/>
      <c r="O42" s="21"/>
      <c r="Q42" s="20"/>
      <c r="R42" s="21"/>
      <c r="S42" s="22"/>
    </row>
    <row r="43" spans="1:19" x14ac:dyDescent="0.25">
      <c r="A43" s="70"/>
      <c r="B43" s="71"/>
      <c r="C43" s="71"/>
      <c r="D43" s="71"/>
      <c r="E43" s="71"/>
      <c r="F43" s="72"/>
      <c r="G43" s="72"/>
      <c r="H43" s="73"/>
      <c r="I43" s="73">
        <f t="shared" si="3"/>
        <v>0</v>
      </c>
      <c r="J43" s="74" t="str">
        <f t="shared" si="0"/>
        <v>100%</v>
      </c>
      <c r="K43" s="75">
        <f t="shared" si="2"/>
        <v>0</v>
      </c>
      <c r="L43" s="78"/>
      <c r="M43" s="3"/>
      <c r="N43" s="20"/>
      <c r="O43" s="21"/>
      <c r="Q43" s="20"/>
      <c r="R43" s="21"/>
      <c r="S43" s="22"/>
    </row>
    <row r="44" spans="1:19" x14ac:dyDescent="0.25">
      <c r="A44" s="70"/>
      <c r="B44" s="71"/>
      <c r="C44" s="71"/>
      <c r="D44" s="71"/>
      <c r="E44" s="71"/>
      <c r="F44" s="72"/>
      <c r="G44" s="72"/>
      <c r="H44" s="73"/>
      <c r="I44" s="73">
        <f t="shared" si="3"/>
        <v>0</v>
      </c>
      <c r="J44" s="74" t="str">
        <f t="shared" si="0"/>
        <v>100%</v>
      </c>
      <c r="K44" s="75">
        <f t="shared" si="2"/>
        <v>0</v>
      </c>
      <c r="L44" s="77"/>
      <c r="M44" s="3"/>
      <c r="N44" s="20"/>
      <c r="O44" s="21"/>
      <c r="Q44" s="20"/>
      <c r="R44" s="21"/>
      <c r="S44" s="22"/>
    </row>
    <row r="45" spans="1:19" x14ac:dyDescent="0.25">
      <c r="A45" s="70"/>
      <c r="B45" s="71"/>
      <c r="C45" s="71"/>
      <c r="D45" s="71"/>
      <c r="E45" s="71"/>
      <c r="F45" s="72"/>
      <c r="G45" s="72"/>
      <c r="H45" s="73"/>
      <c r="I45" s="73">
        <f t="shared" si="3"/>
        <v>0</v>
      </c>
      <c r="J45" s="74" t="str">
        <f t="shared" si="0"/>
        <v>100%</v>
      </c>
      <c r="K45" s="75">
        <f t="shared" si="2"/>
        <v>0</v>
      </c>
      <c r="L45" s="77"/>
      <c r="M45" s="3"/>
      <c r="N45" s="20"/>
      <c r="O45" s="21"/>
      <c r="Q45" s="20"/>
      <c r="R45" s="21"/>
      <c r="S45" s="22"/>
    </row>
    <row r="46" spans="1:19" x14ac:dyDescent="0.25">
      <c r="A46" s="70"/>
      <c r="B46" s="71"/>
      <c r="C46" s="71"/>
      <c r="D46" s="71"/>
      <c r="E46" s="71"/>
      <c r="F46" s="72"/>
      <c r="G46" s="72"/>
      <c r="H46" s="73"/>
      <c r="I46" s="73">
        <f t="shared" si="3"/>
        <v>0</v>
      </c>
      <c r="J46" s="74" t="str">
        <f t="shared" si="0"/>
        <v>100%</v>
      </c>
      <c r="K46" s="75">
        <f t="shared" si="2"/>
        <v>0</v>
      </c>
      <c r="L46" s="78"/>
      <c r="M46" s="3"/>
      <c r="N46" s="20"/>
      <c r="O46" s="21"/>
      <c r="Q46" s="20"/>
      <c r="R46" s="21"/>
      <c r="S46" s="22"/>
    </row>
    <row r="47" spans="1:19" x14ac:dyDescent="0.25">
      <c r="A47" s="70"/>
      <c r="B47" s="71"/>
      <c r="C47" s="71"/>
      <c r="D47" s="71"/>
      <c r="E47" s="71"/>
      <c r="F47" s="72"/>
      <c r="G47" s="72"/>
      <c r="H47" s="73"/>
      <c r="I47" s="73">
        <f t="shared" si="3"/>
        <v>0</v>
      </c>
      <c r="J47" s="74" t="str">
        <f t="shared" si="0"/>
        <v>100%</v>
      </c>
      <c r="K47" s="75">
        <f t="shared" si="2"/>
        <v>0</v>
      </c>
      <c r="L47" s="78"/>
      <c r="M47" s="3"/>
      <c r="N47" s="20"/>
      <c r="O47" s="21"/>
      <c r="Q47" s="20"/>
      <c r="R47" s="21"/>
      <c r="S47" s="22"/>
    </row>
    <row r="48" spans="1:19" x14ac:dyDescent="0.25">
      <c r="A48" s="70"/>
      <c r="B48" s="71"/>
      <c r="C48" s="71"/>
      <c r="D48" s="71"/>
      <c r="E48" s="71"/>
      <c r="F48" s="72"/>
      <c r="G48" s="72"/>
      <c r="H48" s="73"/>
      <c r="I48" s="73">
        <f t="shared" si="3"/>
        <v>0</v>
      </c>
      <c r="J48" s="74" t="str">
        <f t="shared" si="0"/>
        <v>100%</v>
      </c>
      <c r="K48" s="75">
        <f t="shared" si="2"/>
        <v>0</v>
      </c>
      <c r="L48" s="78"/>
      <c r="M48" s="3"/>
      <c r="N48" s="20"/>
      <c r="O48" s="21"/>
      <c r="Q48" s="20"/>
      <c r="R48" s="21"/>
      <c r="S48" s="22"/>
    </row>
    <row r="49" spans="1:19" x14ac:dyDescent="0.25">
      <c r="A49" s="70"/>
      <c r="B49" s="71"/>
      <c r="C49" s="71"/>
      <c r="D49" s="71"/>
      <c r="E49" s="71"/>
      <c r="F49" s="72"/>
      <c r="G49" s="72"/>
      <c r="H49" s="73"/>
      <c r="I49" s="73">
        <f t="shared" si="3"/>
        <v>0</v>
      </c>
      <c r="J49" s="74" t="str">
        <f t="shared" si="0"/>
        <v>100%</v>
      </c>
      <c r="K49" s="75">
        <f t="shared" si="2"/>
        <v>0</v>
      </c>
      <c r="L49" s="77"/>
      <c r="M49" s="3"/>
      <c r="N49" s="20"/>
      <c r="O49" s="21"/>
      <c r="Q49" s="20"/>
      <c r="R49" s="21"/>
      <c r="S49" s="22"/>
    </row>
    <row r="50" spans="1:19" x14ac:dyDescent="0.25">
      <c r="A50" s="70"/>
      <c r="B50" s="71"/>
      <c r="C50" s="71"/>
      <c r="D50" s="71"/>
      <c r="E50" s="71"/>
      <c r="F50" s="72"/>
      <c r="G50" s="72"/>
      <c r="H50" s="73"/>
      <c r="I50" s="73">
        <f t="shared" si="3"/>
        <v>0</v>
      </c>
      <c r="J50" s="74" t="str">
        <f t="shared" si="0"/>
        <v>100%</v>
      </c>
      <c r="K50" s="75">
        <f t="shared" si="2"/>
        <v>0</v>
      </c>
      <c r="L50" s="77"/>
      <c r="M50" s="3"/>
      <c r="N50" s="20"/>
      <c r="O50" s="21"/>
      <c r="Q50" s="20"/>
      <c r="R50" s="21"/>
      <c r="S50" s="22"/>
    </row>
    <row r="51" spans="1:19" x14ac:dyDescent="0.25">
      <c r="A51" s="70"/>
      <c r="B51" s="71"/>
      <c r="C51" s="71"/>
      <c r="D51" s="71"/>
      <c r="E51" s="71"/>
      <c r="F51" s="72"/>
      <c r="G51" s="72"/>
      <c r="H51" s="73"/>
      <c r="I51" s="73">
        <f t="shared" si="3"/>
        <v>0</v>
      </c>
      <c r="J51" s="74" t="str">
        <f t="shared" si="0"/>
        <v>100%</v>
      </c>
      <c r="K51" s="75">
        <f t="shared" si="2"/>
        <v>0</v>
      </c>
      <c r="L51" s="77"/>
      <c r="M51" s="3"/>
      <c r="N51" s="20"/>
      <c r="O51" s="21"/>
      <c r="Q51" s="20"/>
      <c r="R51" s="21"/>
      <c r="S51" s="22"/>
    </row>
    <row r="52" spans="1:19" x14ac:dyDescent="0.25">
      <c r="A52" s="70"/>
      <c r="B52" s="71"/>
      <c r="C52" s="71"/>
      <c r="D52" s="71"/>
      <c r="E52" s="71"/>
      <c r="F52" s="72"/>
      <c r="G52" s="72"/>
      <c r="H52" s="73"/>
      <c r="I52" s="73">
        <f t="shared" si="3"/>
        <v>0</v>
      </c>
      <c r="J52" s="74" t="str">
        <f t="shared" si="0"/>
        <v>100%</v>
      </c>
      <c r="K52" s="75">
        <f t="shared" si="2"/>
        <v>0</v>
      </c>
      <c r="L52" s="77"/>
      <c r="M52" s="3"/>
      <c r="N52" s="20"/>
      <c r="O52" s="21"/>
      <c r="Q52" s="20"/>
      <c r="R52" s="21"/>
      <c r="S52" s="22"/>
    </row>
    <row r="53" spans="1:19" x14ac:dyDescent="0.25">
      <c r="A53" s="70"/>
      <c r="B53" s="71"/>
      <c r="C53" s="71"/>
      <c r="D53" s="71"/>
      <c r="E53" s="71"/>
      <c r="F53" s="72"/>
      <c r="G53" s="72"/>
      <c r="H53" s="73"/>
      <c r="I53" s="73">
        <f t="shared" si="3"/>
        <v>0</v>
      </c>
      <c r="J53" s="74" t="str">
        <f t="shared" si="0"/>
        <v>100%</v>
      </c>
      <c r="K53" s="75">
        <f t="shared" si="2"/>
        <v>0</v>
      </c>
      <c r="L53" s="79"/>
      <c r="M53" s="3"/>
      <c r="N53" s="20"/>
      <c r="O53" s="21"/>
      <c r="Q53" s="20"/>
      <c r="R53" s="21"/>
      <c r="S53" s="22"/>
    </row>
    <row r="54" spans="1:19" x14ac:dyDescent="0.25">
      <c r="A54" s="70"/>
      <c r="B54" s="71"/>
      <c r="C54" s="71"/>
      <c r="D54" s="71"/>
      <c r="E54" s="71"/>
      <c r="F54" s="72"/>
      <c r="G54" s="72"/>
      <c r="H54" s="73"/>
      <c r="I54" s="73">
        <f t="shared" si="3"/>
        <v>0</v>
      </c>
      <c r="J54" s="74" t="str">
        <f t="shared" si="0"/>
        <v>100%</v>
      </c>
      <c r="K54" s="75">
        <f t="shared" si="2"/>
        <v>0</v>
      </c>
      <c r="L54" s="79"/>
      <c r="M54" s="3"/>
      <c r="N54" s="20"/>
      <c r="O54" s="21"/>
      <c r="Q54" s="20"/>
      <c r="R54" s="21"/>
      <c r="S54" s="22"/>
    </row>
    <row r="55" spans="1:19" x14ac:dyDescent="0.25">
      <c r="A55" s="70"/>
      <c r="B55" s="71"/>
      <c r="C55" s="71"/>
      <c r="D55" s="71"/>
      <c r="E55" s="71"/>
      <c r="F55" s="72"/>
      <c r="G55" s="72"/>
      <c r="H55" s="73"/>
      <c r="I55" s="73">
        <f t="shared" si="3"/>
        <v>0</v>
      </c>
      <c r="J55" s="74" t="str">
        <f t="shared" si="0"/>
        <v>100%</v>
      </c>
      <c r="K55" s="75">
        <f t="shared" si="2"/>
        <v>0</v>
      </c>
      <c r="L55" s="79"/>
      <c r="M55" s="3"/>
      <c r="N55" s="20"/>
      <c r="O55" s="21"/>
      <c r="Q55" s="20"/>
      <c r="R55" s="21"/>
      <c r="S55" s="22"/>
    </row>
    <row r="56" spans="1:19" x14ac:dyDescent="0.25">
      <c r="A56" s="70"/>
      <c r="B56" s="71"/>
      <c r="C56" s="71"/>
      <c r="D56" s="71"/>
      <c r="E56" s="71"/>
      <c r="F56" s="72"/>
      <c r="G56" s="72"/>
      <c r="H56" s="73"/>
      <c r="I56" s="73">
        <f t="shared" si="3"/>
        <v>0</v>
      </c>
      <c r="J56" s="74" t="str">
        <f t="shared" si="0"/>
        <v>100%</v>
      </c>
      <c r="K56" s="75">
        <f t="shared" si="2"/>
        <v>0</v>
      </c>
      <c r="L56" s="79"/>
      <c r="M56" s="3"/>
      <c r="N56" s="20"/>
      <c r="O56" s="21"/>
      <c r="Q56" s="20"/>
      <c r="R56" s="21"/>
      <c r="S56" s="22"/>
    </row>
    <row r="57" spans="1:19" x14ac:dyDescent="0.25">
      <c r="A57" s="70"/>
      <c r="B57" s="71"/>
      <c r="C57" s="71"/>
      <c r="D57" s="71"/>
      <c r="E57" s="71"/>
      <c r="F57" s="72"/>
      <c r="G57" s="72"/>
      <c r="H57" s="73"/>
      <c r="I57" s="73">
        <f t="shared" si="3"/>
        <v>0</v>
      </c>
      <c r="J57" s="74" t="str">
        <f t="shared" si="0"/>
        <v>100%</v>
      </c>
      <c r="K57" s="75">
        <f t="shared" si="2"/>
        <v>0</v>
      </c>
      <c r="L57" s="79"/>
      <c r="M57" s="3"/>
      <c r="N57" s="20"/>
      <c r="O57" s="21"/>
      <c r="Q57" s="20"/>
      <c r="R57" s="21"/>
      <c r="S57" s="22"/>
    </row>
    <row r="58" spans="1:19" x14ac:dyDescent="0.25">
      <c r="A58" s="70"/>
      <c r="B58" s="71"/>
      <c r="C58" s="71"/>
      <c r="D58" s="71"/>
      <c r="E58" s="71"/>
      <c r="F58" s="72"/>
      <c r="G58" s="72"/>
      <c r="H58" s="73"/>
      <c r="I58" s="73">
        <f t="shared" si="3"/>
        <v>0</v>
      </c>
      <c r="J58" s="74" t="str">
        <f t="shared" si="0"/>
        <v>100%</v>
      </c>
      <c r="K58" s="75">
        <f t="shared" si="2"/>
        <v>0</v>
      </c>
      <c r="L58" s="79"/>
      <c r="M58" s="3"/>
      <c r="N58" s="20"/>
      <c r="O58" s="21"/>
      <c r="Q58" s="20"/>
      <c r="R58" s="21"/>
      <c r="S58" s="22"/>
    </row>
    <row r="59" spans="1:19" x14ac:dyDescent="0.25">
      <c r="A59" s="70"/>
      <c r="B59" s="71"/>
      <c r="C59" s="71"/>
      <c r="D59" s="71"/>
      <c r="E59" s="71"/>
      <c r="F59" s="72"/>
      <c r="G59" s="72"/>
      <c r="H59" s="73"/>
      <c r="I59" s="73">
        <f t="shared" si="3"/>
        <v>0</v>
      </c>
      <c r="J59" s="74" t="str">
        <f t="shared" si="0"/>
        <v>100%</v>
      </c>
      <c r="K59" s="75">
        <f t="shared" si="2"/>
        <v>0</v>
      </c>
      <c r="L59" s="79"/>
      <c r="M59" s="3"/>
      <c r="N59" s="20"/>
      <c r="O59" s="21"/>
      <c r="Q59" s="20"/>
      <c r="R59" s="21"/>
      <c r="S59" s="22"/>
    </row>
    <row r="60" spans="1:19" x14ac:dyDescent="0.25">
      <c r="A60" s="70"/>
      <c r="B60" s="71"/>
      <c r="C60" s="71"/>
      <c r="D60" s="71"/>
      <c r="E60" s="71"/>
      <c r="F60" s="72"/>
      <c r="G60" s="72"/>
      <c r="H60" s="73"/>
      <c r="I60" s="73">
        <f t="shared" si="3"/>
        <v>0</v>
      </c>
      <c r="J60" s="74" t="str">
        <f t="shared" si="0"/>
        <v>100%</v>
      </c>
      <c r="K60" s="75">
        <f t="shared" si="2"/>
        <v>0</v>
      </c>
      <c r="L60" s="79"/>
      <c r="M60" s="3"/>
      <c r="N60" s="20"/>
      <c r="O60" s="21"/>
      <c r="Q60" s="20"/>
      <c r="R60" s="21"/>
      <c r="S60" s="22"/>
    </row>
    <row r="61" spans="1:19" x14ac:dyDescent="0.25">
      <c r="A61" s="70"/>
      <c r="B61" s="71"/>
      <c r="C61" s="71"/>
      <c r="D61" s="71"/>
      <c r="E61" s="71"/>
      <c r="F61" s="72"/>
      <c r="G61" s="72"/>
      <c r="H61" s="73"/>
      <c r="I61" s="73">
        <f t="shared" si="3"/>
        <v>0</v>
      </c>
      <c r="J61" s="74" t="str">
        <f t="shared" si="0"/>
        <v>100%</v>
      </c>
      <c r="K61" s="75">
        <f t="shared" si="2"/>
        <v>0</v>
      </c>
      <c r="L61" s="79"/>
      <c r="M61" s="3"/>
      <c r="N61" s="20"/>
      <c r="O61" s="21"/>
      <c r="Q61" s="20"/>
      <c r="R61" s="21"/>
      <c r="S61" s="22"/>
    </row>
    <row r="62" spans="1:19" x14ac:dyDescent="0.25">
      <c r="A62" s="70"/>
      <c r="B62" s="71"/>
      <c r="C62" s="71"/>
      <c r="D62" s="71"/>
      <c r="E62" s="71"/>
      <c r="F62" s="72"/>
      <c r="G62" s="72"/>
      <c r="H62" s="73"/>
      <c r="I62" s="73">
        <f t="shared" si="3"/>
        <v>0</v>
      </c>
      <c r="J62" s="74" t="str">
        <f t="shared" si="0"/>
        <v>100%</v>
      </c>
      <c r="K62" s="75">
        <f t="shared" si="2"/>
        <v>0</v>
      </c>
      <c r="L62" s="79"/>
      <c r="M62" s="3"/>
      <c r="N62" s="20"/>
      <c r="O62" s="21"/>
      <c r="Q62" s="20"/>
      <c r="R62" s="21"/>
      <c r="S62" s="22"/>
    </row>
    <row r="63" spans="1:19" x14ac:dyDescent="0.25">
      <c r="A63" s="70"/>
      <c r="B63" s="71"/>
      <c r="C63" s="71"/>
      <c r="D63" s="71"/>
      <c r="E63" s="71"/>
      <c r="F63" s="72"/>
      <c r="G63" s="72"/>
      <c r="H63" s="73"/>
      <c r="I63" s="73">
        <f t="shared" si="3"/>
        <v>0</v>
      </c>
      <c r="J63" s="74" t="str">
        <f t="shared" si="0"/>
        <v>100%</v>
      </c>
      <c r="K63" s="75">
        <f t="shared" si="2"/>
        <v>0</v>
      </c>
      <c r="L63" s="80"/>
      <c r="N63" s="20"/>
      <c r="O63" s="21"/>
      <c r="Q63" s="20"/>
      <c r="R63" s="21"/>
      <c r="S63" s="22"/>
    </row>
    <row r="64" spans="1:19" x14ac:dyDescent="0.25">
      <c r="A64" s="70"/>
      <c r="B64" s="71"/>
      <c r="C64" s="71"/>
      <c r="D64" s="71"/>
      <c r="E64" s="71"/>
      <c r="F64" s="72"/>
      <c r="G64" s="72"/>
      <c r="H64" s="73"/>
      <c r="I64" s="73">
        <f t="shared" si="3"/>
        <v>0</v>
      </c>
      <c r="J64" s="74" t="str">
        <f t="shared" ref="J64:J95" si="4">IF(C64="Coûts moniteurs",$E$16,"100%")</f>
        <v>100%</v>
      </c>
      <c r="K64" s="75">
        <f t="shared" si="2"/>
        <v>0</v>
      </c>
      <c r="L64" s="81"/>
      <c r="M64" s="1"/>
      <c r="Q64" s="20"/>
      <c r="R64" s="21"/>
      <c r="S64" s="22"/>
    </row>
    <row r="65" spans="1:19" x14ac:dyDescent="0.25">
      <c r="A65" s="70"/>
      <c r="B65" s="71"/>
      <c r="C65" s="71"/>
      <c r="D65" s="71"/>
      <c r="E65" s="71"/>
      <c r="F65" s="72"/>
      <c r="G65" s="72"/>
      <c r="H65" s="73"/>
      <c r="I65" s="73">
        <f t="shared" si="3"/>
        <v>0</v>
      </c>
      <c r="J65" s="74" t="str">
        <f t="shared" si="4"/>
        <v>100%</v>
      </c>
      <c r="K65" s="75">
        <f t="shared" si="2"/>
        <v>0</v>
      </c>
      <c r="L65" s="80"/>
      <c r="Q65" s="20"/>
      <c r="R65" s="21"/>
      <c r="S65" s="22"/>
    </row>
    <row r="66" spans="1:19" x14ac:dyDescent="0.25">
      <c r="A66" s="70"/>
      <c r="B66" s="71"/>
      <c r="C66" s="71"/>
      <c r="D66" s="71"/>
      <c r="E66" s="71"/>
      <c r="F66" s="72"/>
      <c r="G66" s="72"/>
      <c r="H66" s="73"/>
      <c r="I66" s="73">
        <f t="shared" si="3"/>
        <v>0</v>
      </c>
      <c r="J66" s="74" t="str">
        <f t="shared" si="4"/>
        <v>100%</v>
      </c>
      <c r="K66" s="75">
        <f t="shared" si="2"/>
        <v>0</v>
      </c>
      <c r="L66" s="80"/>
      <c r="Q66" s="20"/>
      <c r="R66" s="21"/>
      <c r="S66" s="22"/>
    </row>
    <row r="67" spans="1:19" x14ac:dyDescent="0.25">
      <c r="A67" s="70"/>
      <c r="B67" s="71"/>
      <c r="C67" s="71"/>
      <c r="D67" s="71"/>
      <c r="E67" s="71"/>
      <c r="F67" s="72"/>
      <c r="G67" s="72"/>
      <c r="H67" s="73"/>
      <c r="I67" s="73">
        <f t="shared" si="3"/>
        <v>0</v>
      </c>
      <c r="J67" s="74" t="str">
        <f t="shared" si="4"/>
        <v>100%</v>
      </c>
      <c r="K67" s="75">
        <f t="shared" si="2"/>
        <v>0</v>
      </c>
      <c r="L67" s="80"/>
      <c r="Q67" s="20"/>
      <c r="R67" s="21"/>
      <c r="S67" s="22"/>
    </row>
    <row r="68" spans="1:19" x14ac:dyDescent="0.25">
      <c r="A68" s="70"/>
      <c r="B68" s="71"/>
      <c r="C68" s="71"/>
      <c r="D68" s="71"/>
      <c r="E68" s="71"/>
      <c r="F68" s="72"/>
      <c r="G68" s="72"/>
      <c r="H68" s="73"/>
      <c r="I68" s="73">
        <f t="shared" si="3"/>
        <v>0</v>
      </c>
      <c r="J68" s="74" t="str">
        <f t="shared" si="4"/>
        <v>100%</v>
      </c>
      <c r="K68" s="75">
        <f t="shared" si="2"/>
        <v>0</v>
      </c>
      <c r="L68" s="80"/>
      <c r="Q68" s="20"/>
      <c r="R68" s="21"/>
      <c r="S68" s="22"/>
    </row>
    <row r="69" spans="1:19" x14ac:dyDescent="0.25">
      <c r="A69" s="70"/>
      <c r="B69" s="71"/>
      <c r="C69" s="71"/>
      <c r="D69" s="71"/>
      <c r="E69" s="71"/>
      <c r="F69" s="72"/>
      <c r="G69" s="72"/>
      <c r="H69" s="73"/>
      <c r="I69" s="73">
        <f t="shared" si="3"/>
        <v>0</v>
      </c>
      <c r="J69" s="74" t="str">
        <f t="shared" si="4"/>
        <v>100%</v>
      </c>
      <c r="K69" s="75">
        <f t="shared" si="2"/>
        <v>0</v>
      </c>
      <c r="L69" s="80"/>
      <c r="Q69" s="20"/>
      <c r="R69" s="21"/>
      <c r="S69" s="22"/>
    </row>
    <row r="70" spans="1:19" x14ac:dyDescent="0.25">
      <c r="A70" s="70"/>
      <c r="B70" s="71"/>
      <c r="C70" s="71"/>
      <c r="D70" s="71"/>
      <c r="E70" s="71"/>
      <c r="F70" s="72"/>
      <c r="G70" s="72"/>
      <c r="H70" s="73"/>
      <c r="I70" s="73">
        <f t="shared" si="3"/>
        <v>0</v>
      </c>
      <c r="J70" s="74" t="str">
        <f t="shared" si="4"/>
        <v>100%</v>
      </c>
      <c r="K70" s="75">
        <f t="shared" si="2"/>
        <v>0</v>
      </c>
      <c r="L70" s="80"/>
      <c r="Q70" s="20"/>
      <c r="R70" s="21"/>
      <c r="S70" s="22"/>
    </row>
    <row r="71" spans="1:19" x14ac:dyDescent="0.25">
      <c r="A71" s="70"/>
      <c r="B71" s="71"/>
      <c r="C71" s="71"/>
      <c r="D71" s="71"/>
      <c r="E71" s="71"/>
      <c r="F71" s="72"/>
      <c r="G71" s="72"/>
      <c r="H71" s="73"/>
      <c r="I71" s="73">
        <f t="shared" si="3"/>
        <v>0</v>
      </c>
      <c r="J71" s="74" t="str">
        <f t="shared" si="4"/>
        <v>100%</v>
      </c>
      <c r="K71" s="75">
        <f t="shared" si="2"/>
        <v>0</v>
      </c>
      <c r="L71" s="80"/>
      <c r="Q71" s="20"/>
      <c r="R71" s="21"/>
      <c r="S71" s="22"/>
    </row>
    <row r="72" spans="1:19" x14ac:dyDescent="0.25">
      <c r="A72" s="70"/>
      <c r="B72" s="71"/>
      <c r="C72" s="71"/>
      <c r="D72" s="71"/>
      <c r="E72" s="71"/>
      <c r="F72" s="72"/>
      <c r="G72" s="72"/>
      <c r="H72" s="73"/>
      <c r="I72" s="73">
        <f t="shared" si="3"/>
        <v>0</v>
      </c>
      <c r="J72" s="74" t="str">
        <f t="shared" si="4"/>
        <v>100%</v>
      </c>
      <c r="K72" s="75">
        <f t="shared" si="2"/>
        <v>0</v>
      </c>
      <c r="L72" s="80"/>
      <c r="Q72" s="20"/>
      <c r="R72" s="21"/>
      <c r="S72" s="22"/>
    </row>
    <row r="73" spans="1:19" x14ac:dyDescent="0.25">
      <c r="A73" s="70"/>
      <c r="B73" s="71"/>
      <c r="C73" s="71"/>
      <c r="D73" s="71"/>
      <c r="E73" s="71"/>
      <c r="F73" s="72"/>
      <c r="G73" s="72"/>
      <c r="H73" s="73"/>
      <c r="I73" s="73">
        <f t="shared" si="3"/>
        <v>0</v>
      </c>
      <c r="J73" s="74" t="str">
        <f t="shared" si="4"/>
        <v>100%</v>
      </c>
      <c r="K73" s="75">
        <f t="shared" si="2"/>
        <v>0</v>
      </c>
      <c r="L73" s="80"/>
      <c r="Q73" s="20"/>
      <c r="R73" s="21"/>
      <c r="S73" s="22"/>
    </row>
    <row r="74" spans="1:19" x14ac:dyDescent="0.25">
      <c r="A74" s="70"/>
      <c r="B74" s="71"/>
      <c r="C74" s="71"/>
      <c r="D74" s="71"/>
      <c r="E74" s="71"/>
      <c r="F74" s="72"/>
      <c r="G74" s="72"/>
      <c r="H74" s="73"/>
      <c r="I74" s="73">
        <f t="shared" si="3"/>
        <v>0</v>
      </c>
      <c r="J74" s="74" t="str">
        <f t="shared" si="4"/>
        <v>100%</v>
      </c>
      <c r="K74" s="75">
        <f t="shared" si="2"/>
        <v>0</v>
      </c>
      <c r="L74" s="80"/>
      <c r="Q74" s="20"/>
      <c r="R74" s="21"/>
      <c r="S74" s="22"/>
    </row>
    <row r="75" spans="1:19" x14ac:dyDescent="0.25">
      <c r="A75" s="70"/>
      <c r="B75" s="71"/>
      <c r="C75" s="71"/>
      <c r="D75" s="71"/>
      <c r="E75" s="71"/>
      <c r="F75" s="72"/>
      <c r="G75" s="72"/>
      <c r="H75" s="73"/>
      <c r="I75" s="73">
        <f t="shared" si="3"/>
        <v>0</v>
      </c>
      <c r="J75" s="74" t="str">
        <f t="shared" si="4"/>
        <v>100%</v>
      </c>
      <c r="K75" s="75">
        <f t="shared" si="2"/>
        <v>0</v>
      </c>
      <c r="L75" s="80"/>
      <c r="Q75" s="20"/>
      <c r="R75" s="21"/>
      <c r="S75" s="22"/>
    </row>
    <row r="76" spans="1:19" x14ac:dyDescent="0.25">
      <c r="A76" s="70"/>
      <c r="B76" s="71"/>
      <c r="C76" s="71"/>
      <c r="D76" s="71"/>
      <c r="E76" s="71"/>
      <c r="F76" s="72"/>
      <c r="G76" s="72"/>
      <c r="H76" s="73"/>
      <c r="I76" s="73">
        <f t="shared" si="3"/>
        <v>0</v>
      </c>
      <c r="J76" s="74" t="str">
        <f t="shared" si="4"/>
        <v>100%</v>
      </c>
      <c r="K76" s="75">
        <f t="shared" si="2"/>
        <v>0</v>
      </c>
      <c r="L76" s="80"/>
    </row>
    <row r="77" spans="1:19" x14ac:dyDescent="0.25">
      <c r="A77" s="70"/>
      <c r="B77" s="71"/>
      <c r="C77" s="71"/>
      <c r="D77" s="71"/>
      <c r="E77" s="71"/>
      <c r="F77" s="72"/>
      <c r="G77" s="72"/>
      <c r="H77" s="73"/>
      <c r="I77" s="73">
        <f t="shared" si="3"/>
        <v>0</v>
      </c>
      <c r="J77" s="74" t="str">
        <f t="shared" si="4"/>
        <v>100%</v>
      </c>
      <c r="K77" s="75">
        <f t="shared" si="2"/>
        <v>0</v>
      </c>
      <c r="L77" s="80"/>
    </row>
    <row r="78" spans="1:19" x14ac:dyDescent="0.25">
      <c r="A78" s="70"/>
      <c r="B78" s="71"/>
      <c r="C78" s="71"/>
      <c r="D78" s="71"/>
      <c r="E78" s="71"/>
      <c r="F78" s="72"/>
      <c r="G78" s="72"/>
      <c r="H78" s="73"/>
      <c r="I78" s="73">
        <f t="shared" si="3"/>
        <v>0</v>
      </c>
      <c r="J78" s="74" t="str">
        <f t="shared" si="4"/>
        <v>100%</v>
      </c>
      <c r="K78" s="75">
        <f t="shared" si="2"/>
        <v>0</v>
      </c>
      <c r="L78" s="80"/>
    </row>
    <row r="79" spans="1:19" x14ac:dyDescent="0.25">
      <c r="A79" s="70"/>
      <c r="B79" s="71"/>
      <c r="C79" s="71"/>
      <c r="D79" s="71"/>
      <c r="E79" s="71"/>
      <c r="F79" s="72"/>
      <c r="G79" s="72"/>
      <c r="H79" s="73"/>
      <c r="I79" s="73">
        <f t="shared" si="3"/>
        <v>0</v>
      </c>
      <c r="J79" s="74" t="str">
        <f t="shared" si="4"/>
        <v>100%</v>
      </c>
      <c r="K79" s="75">
        <f t="shared" si="2"/>
        <v>0</v>
      </c>
      <c r="L79" s="80"/>
    </row>
    <row r="80" spans="1:19" x14ac:dyDescent="0.25">
      <c r="A80" s="70"/>
      <c r="B80" s="71"/>
      <c r="C80" s="71"/>
      <c r="D80" s="71"/>
      <c r="E80" s="71"/>
      <c r="F80" s="72"/>
      <c r="G80" s="72"/>
      <c r="H80" s="73"/>
      <c r="I80" s="73">
        <f t="shared" si="3"/>
        <v>0</v>
      </c>
      <c r="J80" s="74" t="str">
        <f t="shared" si="4"/>
        <v>100%</v>
      </c>
      <c r="K80" s="75">
        <f t="shared" si="2"/>
        <v>0</v>
      </c>
      <c r="L80" s="80"/>
    </row>
    <row r="81" spans="1:12" x14ac:dyDescent="0.25">
      <c r="A81" s="70"/>
      <c r="B81" s="71"/>
      <c r="C81" s="71"/>
      <c r="D81" s="71"/>
      <c r="E81" s="71"/>
      <c r="F81" s="72"/>
      <c r="G81" s="72"/>
      <c r="H81" s="73"/>
      <c r="I81" s="73">
        <f t="shared" si="3"/>
        <v>0</v>
      </c>
      <c r="J81" s="74" t="str">
        <f t="shared" si="4"/>
        <v>100%</v>
      </c>
      <c r="K81" s="75">
        <f t="shared" si="2"/>
        <v>0</v>
      </c>
      <c r="L81" s="80"/>
    </row>
    <row r="82" spans="1:12" x14ac:dyDescent="0.25">
      <c r="A82" s="70"/>
      <c r="B82" s="71"/>
      <c r="C82" s="71"/>
      <c r="D82" s="71"/>
      <c r="E82" s="71"/>
      <c r="F82" s="72"/>
      <c r="G82" s="72"/>
      <c r="H82" s="73"/>
      <c r="I82" s="73">
        <f t="shared" si="3"/>
        <v>0</v>
      </c>
      <c r="J82" s="74" t="str">
        <f t="shared" si="4"/>
        <v>100%</v>
      </c>
      <c r="K82" s="75">
        <f t="shared" si="2"/>
        <v>0</v>
      </c>
      <c r="L82" s="80"/>
    </row>
    <row r="83" spans="1:12" x14ac:dyDescent="0.25">
      <c r="A83" s="70"/>
      <c r="B83" s="71"/>
      <c r="C83" s="71"/>
      <c r="D83" s="71"/>
      <c r="E83" s="71"/>
      <c r="F83" s="72"/>
      <c r="G83" s="72"/>
      <c r="H83" s="73"/>
      <c r="I83" s="73">
        <f t="shared" si="3"/>
        <v>0</v>
      </c>
      <c r="J83" s="74" t="str">
        <f t="shared" si="4"/>
        <v>100%</v>
      </c>
      <c r="K83" s="75">
        <f t="shared" si="2"/>
        <v>0</v>
      </c>
      <c r="L83" s="80"/>
    </row>
    <row r="84" spans="1:12" x14ac:dyDescent="0.25">
      <c r="A84" s="70"/>
      <c r="B84" s="71"/>
      <c r="C84" s="71"/>
      <c r="D84" s="71"/>
      <c r="E84" s="71"/>
      <c r="F84" s="72"/>
      <c r="G84" s="72"/>
      <c r="H84" s="73"/>
      <c r="I84" s="73">
        <f t="shared" si="3"/>
        <v>0</v>
      </c>
      <c r="J84" s="74" t="str">
        <f t="shared" si="4"/>
        <v>100%</v>
      </c>
      <c r="K84" s="75">
        <f t="shared" si="2"/>
        <v>0</v>
      </c>
      <c r="L84" s="80"/>
    </row>
    <row r="85" spans="1:12" x14ac:dyDescent="0.25">
      <c r="A85" s="70"/>
      <c r="B85" s="71"/>
      <c r="C85" s="71"/>
      <c r="D85" s="71"/>
      <c r="E85" s="71"/>
      <c r="F85" s="72"/>
      <c r="G85" s="72"/>
      <c r="H85" s="73"/>
      <c r="I85" s="73">
        <f t="shared" si="3"/>
        <v>0</v>
      </c>
      <c r="J85" s="74" t="str">
        <f t="shared" si="4"/>
        <v>100%</v>
      </c>
      <c r="K85" s="75">
        <f t="shared" si="2"/>
        <v>0</v>
      </c>
      <c r="L85" s="80"/>
    </row>
    <row r="86" spans="1:12" x14ac:dyDescent="0.25">
      <c r="A86" s="70"/>
      <c r="B86" s="71"/>
      <c r="C86" s="71"/>
      <c r="D86" s="71"/>
      <c r="E86" s="71"/>
      <c r="F86" s="72"/>
      <c r="G86" s="72"/>
      <c r="H86" s="73"/>
      <c r="I86" s="73">
        <f t="shared" si="3"/>
        <v>0</v>
      </c>
      <c r="J86" s="74" t="str">
        <f t="shared" si="4"/>
        <v>100%</v>
      </c>
      <c r="K86" s="75">
        <f t="shared" si="2"/>
        <v>0</v>
      </c>
      <c r="L86" s="80"/>
    </row>
    <row r="87" spans="1:12" x14ac:dyDescent="0.25">
      <c r="A87" s="70"/>
      <c r="B87" s="71"/>
      <c r="C87" s="71"/>
      <c r="D87" s="71"/>
      <c r="E87" s="71"/>
      <c r="F87" s="72"/>
      <c r="G87" s="72"/>
      <c r="H87" s="73"/>
      <c r="I87" s="73">
        <f t="shared" si="3"/>
        <v>0</v>
      </c>
      <c r="J87" s="74" t="str">
        <f t="shared" si="4"/>
        <v>100%</v>
      </c>
      <c r="K87" s="75">
        <f t="shared" si="2"/>
        <v>0</v>
      </c>
      <c r="L87" s="80"/>
    </row>
    <row r="88" spans="1:12" x14ac:dyDescent="0.25">
      <c r="A88" s="70"/>
      <c r="B88" s="71"/>
      <c r="C88" s="71"/>
      <c r="D88" s="71"/>
      <c r="E88" s="71"/>
      <c r="F88" s="72"/>
      <c r="G88" s="72"/>
      <c r="H88" s="73"/>
      <c r="I88" s="73">
        <f t="shared" si="3"/>
        <v>0</v>
      </c>
      <c r="J88" s="74" t="str">
        <f t="shared" si="4"/>
        <v>100%</v>
      </c>
      <c r="K88" s="75">
        <f t="shared" si="2"/>
        <v>0</v>
      </c>
      <c r="L88" s="80"/>
    </row>
    <row r="89" spans="1:12" x14ac:dyDescent="0.25">
      <c r="A89" s="70"/>
      <c r="B89" s="71"/>
      <c r="C89" s="71"/>
      <c r="D89" s="71"/>
      <c r="E89" s="71"/>
      <c r="F89" s="72"/>
      <c r="G89" s="72"/>
      <c r="H89" s="73"/>
      <c r="I89" s="73">
        <f t="shared" ref="I89:I152" si="5">+H89</f>
        <v>0</v>
      </c>
      <c r="J89" s="74" t="str">
        <f t="shared" si="4"/>
        <v>100%</v>
      </c>
      <c r="K89" s="75">
        <f t="shared" si="2"/>
        <v>0</v>
      </c>
      <c r="L89" s="80"/>
    </row>
    <row r="90" spans="1:12" x14ac:dyDescent="0.25">
      <c r="A90" s="70"/>
      <c r="B90" s="71"/>
      <c r="C90" s="71"/>
      <c r="D90" s="71"/>
      <c r="E90" s="71"/>
      <c r="F90" s="72"/>
      <c r="G90" s="72"/>
      <c r="H90" s="73"/>
      <c r="I90" s="73">
        <f t="shared" si="5"/>
        <v>0</v>
      </c>
      <c r="J90" s="74" t="str">
        <f t="shared" si="4"/>
        <v>100%</v>
      </c>
      <c r="K90" s="75">
        <f t="shared" si="2"/>
        <v>0</v>
      </c>
      <c r="L90" s="80"/>
    </row>
    <row r="91" spans="1:12" x14ac:dyDescent="0.25">
      <c r="A91" s="70"/>
      <c r="B91" s="71"/>
      <c r="C91" s="71"/>
      <c r="D91" s="71"/>
      <c r="E91" s="71"/>
      <c r="F91" s="72"/>
      <c r="G91" s="72"/>
      <c r="H91" s="73"/>
      <c r="I91" s="73">
        <f t="shared" si="5"/>
        <v>0</v>
      </c>
      <c r="J91" s="74" t="str">
        <f t="shared" si="4"/>
        <v>100%</v>
      </c>
      <c r="K91" s="75">
        <f t="shared" si="2"/>
        <v>0</v>
      </c>
      <c r="L91" s="80"/>
    </row>
    <row r="92" spans="1:12" x14ac:dyDescent="0.25">
      <c r="A92" s="70"/>
      <c r="B92" s="71"/>
      <c r="C92" s="71"/>
      <c r="D92" s="71"/>
      <c r="E92" s="71"/>
      <c r="F92" s="72"/>
      <c r="G92" s="72"/>
      <c r="H92" s="73"/>
      <c r="I92" s="73">
        <f t="shared" si="5"/>
        <v>0</v>
      </c>
      <c r="J92" s="74" t="str">
        <f t="shared" si="4"/>
        <v>100%</v>
      </c>
      <c r="K92" s="75">
        <f t="shared" si="2"/>
        <v>0</v>
      </c>
      <c r="L92" s="80"/>
    </row>
    <row r="93" spans="1:12" x14ac:dyDescent="0.25">
      <c r="A93" s="70"/>
      <c r="B93" s="71"/>
      <c r="C93" s="71"/>
      <c r="D93" s="71"/>
      <c r="E93" s="71"/>
      <c r="F93" s="72"/>
      <c r="G93" s="72"/>
      <c r="H93" s="73"/>
      <c r="I93" s="73">
        <f t="shared" si="5"/>
        <v>0</v>
      </c>
      <c r="J93" s="74" t="str">
        <f t="shared" si="4"/>
        <v>100%</v>
      </c>
      <c r="K93" s="75">
        <f t="shared" si="2"/>
        <v>0</v>
      </c>
      <c r="L93" s="80"/>
    </row>
    <row r="94" spans="1:12" x14ac:dyDescent="0.25">
      <c r="A94" s="70"/>
      <c r="B94" s="71"/>
      <c r="C94" s="71"/>
      <c r="D94" s="71"/>
      <c r="E94" s="71"/>
      <c r="F94" s="72"/>
      <c r="G94" s="72"/>
      <c r="H94" s="73"/>
      <c r="I94" s="73">
        <f t="shared" si="5"/>
        <v>0</v>
      </c>
      <c r="J94" s="74" t="str">
        <f t="shared" si="4"/>
        <v>100%</v>
      </c>
      <c r="K94" s="75">
        <f t="shared" si="2"/>
        <v>0</v>
      </c>
      <c r="L94" s="80"/>
    </row>
    <row r="95" spans="1:12" x14ac:dyDescent="0.25">
      <c r="A95" s="70"/>
      <c r="B95" s="71"/>
      <c r="C95" s="71"/>
      <c r="D95" s="71"/>
      <c r="E95" s="71"/>
      <c r="F95" s="72"/>
      <c r="G95" s="72"/>
      <c r="H95" s="73"/>
      <c r="I95" s="73">
        <f t="shared" si="5"/>
        <v>0</v>
      </c>
      <c r="J95" s="74" t="str">
        <f t="shared" si="4"/>
        <v>100%</v>
      </c>
      <c r="K95" s="75">
        <f t="shared" si="2"/>
        <v>0</v>
      </c>
      <c r="L95" s="80"/>
    </row>
    <row r="96" spans="1:12" x14ac:dyDescent="0.25">
      <c r="A96" s="70"/>
      <c r="B96" s="71"/>
      <c r="C96" s="71"/>
      <c r="D96" s="71"/>
      <c r="E96" s="71"/>
      <c r="F96" s="72"/>
      <c r="G96" s="72"/>
      <c r="H96" s="73"/>
      <c r="I96" s="73">
        <f t="shared" si="5"/>
        <v>0</v>
      </c>
      <c r="J96" s="74" t="str">
        <f t="shared" ref="J96:J159" si="6">IF(C96="Coûts moniteurs",$E$16,"100%")</f>
        <v>100%</v>
      </c>
      <c r="K96" s="75">
        <f t="shared" si="2"/>
        <v>0</v>
      </c>
      <c r="L96" s="80"/>
    </row>
    <row r="97" spans="1:12" x14ac:dyDescent="0.25">
      <c r="A97" s="70"/>
      <c r="B97" s="71"/>
      <c r="C97" s="71"/>
      <c r="D97" s="71"/>
      <c r="E97" s="71"/>
      <c r="F97" s="72"/>
      <c r="G97" s="72"/>
      <c r="H97" s="73"/>
      <c r="I97" s="73">
        <f t="shared" si="5"/>
        <v>0</v>
      </c>
      <c r="J97" s="74" t="str">
        <f t="shared" si="6"/>
        <v>100%</v>
      </c>
      <c r="K97" s="75">
        <f t="shared" si="2"/>
        <v>0</v>
      </c>
      <c r="L97" s="80"/>
    </row>
    <row r="98" spans="1:12" x14ac:dyDescent="0.25">
      <c r="A98" s="70"/>
      <c r="B98" s="71"/>
      <c r="C98" s="71"/>
      <c r="D98" s="71"/>
      <c r="E98" s="71"/>
      <c r="F98" s="72"/>
      <c r="G98" s="72"/>
      <c r="H98" s="73"/>
      <c r="I98" s="73">
        <f t="shared" si="5"/>
        <v>0</v>
      </c>
      <c r="J98" s="74" t="str">
        <f t="shared" si="6"/>
        <v>100%</v>
      </c>
      <c r="K98" s="75">
        <f t="shared" si="2"/>
        <v>0</v>
      </c>
      <c r="L98" s="80"/>
    </row>
    <row r="99" spans="1:12" x14ac:dyDescent="0.25">
      <c r="A99" s="70"/>
      <c r="B99" s="71"/>
      <c r="C99" s="71"/>
      <c r="D99" s="71"/>
      <c r="E99" s="71"/>
      <c r="F99" s="72"/>
      <c r="G99" s="72"/>
      <c r="H99" s="73"/>
      <c r="I99" s="73">
        <f t="shared" si="5"/>
        <v>0</v>
      </c>
      <c r="J99" s="74" t="str">
        <f t="shared" si="6"/>
        <v>100%</v>
      </c>
      <c r="K99" s="75">
        <f t="shared" si="2"/>
        <v>0</v>
      </c>
      <c r="L99" s="80"/>
    </row>
    <row r="100" spans="1:12" x14ac:dyDescent="0.25">
      <c r="A100" s="70"/>
      <c r="B100" s="71"/>
      <c r="C100" s="71"/>
      <c r="D100" s="71"/>
      <c r="E100" s="71"/>
      <c r="F100" s="72"/>
      <c r="G100" s="72"/>
      <c r="H100" s="73"/>
      <c r="I100" s="73">
        <f t="shared" si="5"/>
        <v>0</v>
      </c>
      <c r="J100" s="74" t="str">
        <f t="shared" si="6"/>
        <v>100%</v>
      </c>
      <c r="K100" s="75">
        <f t="shared" si="2"/>
        <v>0</v>
      </c>
      <c r="L100" s="80"/>
    </row>
    <row r="101" spans="1:12" x14ac:dyDescent="0.25">
      <c r="A101" s="70"/>
      <c r="B101" s="71"/>
      <c r="C101" s="71"/>
      <c r="D101" s="71"/>
      <c r="E101" s="71"/>
      <c r="F101" s="72"/>
      <c r="G101" s="72"/>
      <c r="H101" s="73"/>
      <c r="I101" s="73">
        <f t="shared" si="5"/>
        <v>0</v>
      </c>
      <c r="J101" s="74" t="str">
        <f t="shared" si="6"/>
        <v>100%</v>
      </c>
      <c r="K101" s="75">
        <f t="shared" ref="K101:K164" si="7">+I101*J101</f>
        <v>0</v>
      </c>
      <c r="L101" s="80"/>
    </row>
    <row r="102" spans="1:12" x14ac:dyDescent="0.25">
      <c r="A102" s="70"/>
      <c r="B102" s="71"/>
      <c r="C102" s="71"/>
      <c r="D102" s="71"/>
      <c r="E102" s="71"/>
      <c r="F102" s="72"/>
      <c r="G102" s="72"/>
      <c r="H102" s="73"/>
      <c r="I102" s="73">
        <f t="shared" si="5"/>
        <v>0</v>
      </c>
      <c r="J102" s="74" t="str">
        <f t="shared" si="6"/>
        <v>100%</v>
      </c>
      <c r="K102" s="75">
        <f t="shared" si="7"/>
        <v>0</v>
      </c>
      <c r="L102" s="80"/>
    </row>
    <row r="103" spans="1:12" x14ac:dyDescent="0.25">
      <c r="A103" s="70"/>
      <c r="B103" s="71"/>
      <c r="C103" s="71"/>
      <c r="D103" s="71"/>
      <c r="E103" s="71"/>
      <c r="F103" s="72"/>
      <c r="G103" s="72"/>
      <c r="H103" s="73"/>
      <c r="I103" s="73">
        <f t="shared" si="5"/>
        <v>0</v>
      </c>
      <c r="J103" s="74" t="str">
        <f t="shared" si="6"/>
        <v>100%</v>
      </c>
      <c r="K103" s="75">
        <f t="shared" si="7"/>
        <v>0</v>
      </c>
      <c r="L103" s="80"/>
    </row>
    <row r="104" spans="1:12" x14ac:dyDescent="0.25">
      <c r="A104" s="70"/>
      <c r="B104" s="71"/>
      <c r="C104" s="71"/>
      <c r="D104" s="71"/>
      <c r="E104" s="71"/>
      <c r="F104" s="72"/>
      <c r="G104" s="72"/>
      <c r="H104" s="73"/>
      <c r="I104" s="73">
        <f t="shared" si="5"/>
        <v>0</v>
      </c>
      <c r="J104" s="74" t="str">
        <f t="shared" si="6"/>
        <v>100%</v>
      </c>
      <c r="K104" s="75">
        <f t="shared" si="7"/>
        <v>0</v>
      </c>
      <c r="L104" s="80"/>
    </row>
    <row r="105" spans="1:12" x14ac:dyDescent="0.25">
      <c r="A105" s="70"/>
      <c r="B105" s="71"/>
      <c r="C105" s="71"/>
      <c r="D105" s="71"/>
      <c r="E105" s="71"/>
      <c r="F105" s="72"/>
      <c r="G105" s="72"/>
      <c r="H105" s="73"/>
      <c r="I105" s="73">
        <f t="shared" si="5"/>
        <v>0</v>
      </c>
      <c r="J105" s="74" t="str">
        <f t="shared" si="6"/>
        <v>100%</v>
      </c>
      <c r="K105" s="75">
        <f t="shared" si="7"/>
        <v>0</v>
      </c>
      <c r="L105" s="80"/>
    </row>
    <row r="106" spans="1:12" x14ac:dyDescent="0.25">
      <c r="A106" s="70"/>
      <c r="B106" s="71"/>
      <c r="C106" s="71"/>
      <c r="D106" s="71"/>
      <c r="E106" s="71"/>
      <c r="F106" s="72"/>
      <c r="G106" s="72"/>
      <c r="H106" s="73"/>
      <c r="I106" s="73">
        <f t="shared" si="5"/>
        <v>0</v>
      </c>
      <c r="J106" s="74" t="str">
        <f t="shared" si="6"/>
        <v>100%</v>
      </c>
      <c r="K106" s="75">
        <f t="shared" si="7"/>
        <v>0</v>
      </c>
      <c r="L106" s="80"/>
    </row>
    <row r="107" spans="1:12" x14ac:dyDescent="0.25">
      <c r="A107" s="70"/>
      <c r="B107" s="71"/>
      <c r="C107" s="71"/>
      <c r="D107" s="71"/>
      <c r="E107" s="71"/>
      <c r="F107" s="72"/>
      <c r="G107" s="72"/>
      <c r="H107" s="73"/>
      <c r="I107" s="73">
        <f t="shared" si="5"/>
        <v>0</v>
      </c>
      <c r="J107" s="74" t="str">
        <f t="shared" si="6"/>
        <v>100%</v>
      </c>
      <c r="K107" s="75">
        <f t="shared" si="7"/>
        <v>0</v>
      </c>
      <c r="L107" s="80"/>
    </row>
    <row r="108" spans="1:12" x14ac:dyDescent="0.25">
      <c r="A108" s="70"/>
      <c r="B108" s="71"/>
      <c r="C108" s="71"/>
      <c r="D108" s="71"/>
      <c r="E108" s="71"/>
      <c r="F108" s="72"/>
      <c r="G108" s="72"/>
      <c r="H108" s="73"/>
      <c r="I108" s="73">
        <f t="shared" si="5"/>
        <v>0</v>
      </c>
      <c r="J108" s="74" t="str">
        <f t="shared" si="6"/>
        <v>100%</v>
      </c>
      <c r="K108" s="75">
        <f t="shared" si="7"/>
        <v>0</v>
      </c>
      <c r="L108" s="80"/>
    </row>
    <row r="109" spans="1:12" x14ac:dyDescent="0.25">
      <c r="A109" s="70"/>
      <c r="B109" s="71"/>
      <c r="C109" s="71"/>
      <c r="D109" s="71"/>
      <c r="E109" s="71"/>
      <c r="F109" s="72"/>
      <c r="G109" s="72"/>
      <c r="H109" s="73"/>
      <c r="I109" s="73">
        <f t="shared" si="5"/>
        <v>0</v>
      </c>
      <c r="J109" s="74" t="str">
        <f t="shared" si="6"/>
        <v>100%</v>
      </c>
      <c r="K109" s="75">
        <f t="shared" si="7"/>
        <v>0</v>
      </c>
      <c r="L109" s="80"/>
    </row>
    <row r="110" spans="1:12" x14ac:dyDescent="0.25">
      <c r="A110" s="70"/>
      <c r="B110" s="71"/>
      <c r="C110" s="71"/>
      <c r="D110" s="71"/>
      <c r="E110" s="71"/>
      <c r="F110" s="72"/>
      <c r="G110" s="72"/>
      <c r="H110" s="73"/>
      <c r="I110" s="73">
        <f t="shared" si="5"/>
        <v>0</v>
      </c>
      <c r="J110" s="74" t="str">
        <f t="shared" si="6"/>
        <v>100%</v>
      </c>
      <c r="K110" s="75">
        <f t="shared" si="7"/>
        <v>0</v>
      </c>
      <c r="L110" s="80"/>
    </row>
    <row r="111" spans="1:12" x14ac:dyDescent="0.25">
      <c r="A111" s="70"/>
      <c r="B111" s="71"/>
      <c r="C111" s="71"/>
      <c r="D111" s="71"/>
      <c r="E111" s="71"/>
      <c r="F111" s="72"/>
      <c r="G111" s="72"/>
      <c r="H111" s="73"/>
      <c r="I111" s="73">
        <f t="shared" si="5"/>
        <v>0</v>
      </c>
      <c r="J111" s="74" t="str">
        <f t="shared" si="6"/>
        <v>100%</v>
      </c>
      <c r="K111" s="75">
        <f t="shared" si="7"/>
        <v>0</v>
      </c>
      <c r="L111" s="80"/>
    </row>
    <row r="112" spans="1:12" x14ac:dyDescent="0.25">
      <c r="A112" s="70"/>
      <c r="B112" s="71"/>
      <c r="C112" s="71"/>
      <c r="D112" s="71"/>
      <c r="E112" s="71"/>
      <c r="F112" s="72"/>
      <c r="G112" s="72"/>
      <c r="H112" s="73"/>
      <c r="I112" s="73">
        <f t="shared" si="5"/>
        <v>0</v>
      </c>
      <c r="J112" s="74" t="str">
        <f t="shared" si="6"/>
        <v>100%</v>
      </c>
      <c r="K112" s="75">
        <f t="shared" si="7"/>
        <v>0</v>
      </c>
      <c r="L112" s="80"/>
    </row>
    <row r="113" spans="1:12" x14ac:dyDescent="0.25">
      <c r="A113" s="70"/>
      <c r="B113" s="71"/>
      <c r="C113" s="71"/>
      <c r="D113" s="71"/>
      <c r="E113" s="71"/>
      <c r="F113" s="72"/>
      <c r="G113" s="72"/>
      <c r="H113" s="73"/>
      <c r="I113" s="73">
        <f t="shared" si="5"/>
        <v>0</v>
      </c>
      <c r="J113" s="74" t="str">
        <f t="shared" si="6"/>
        <v>100%</v>
      </c>
      <c r="K113" s="75">
        <f t="shared" si="7"/>
        <v>0</v>
      </c>
      <c r="L113" s="80"/>
    </row>
    <row r="114" spans="1:12" x14ac:dyDescent="0.25">
      <c r="A114" s="70"/>
      <c r="B114" s="71"/>
      <c r="C114" s="71"/>
      <c r="D114" s="71"/>
      <c r="E114" s="71"/>
      <c r="F114" s="72"/>
      <c r="G114" s="72"/>
      <c r="H114" s="73"/>
      <c r="I114" s="73">
        <f t="shared" si="5"/>
        <v>0</v>
      </c>
      <c r="J114" s="74" t="str">
        <f t="shared" si="6"/>
        <v>100%</v>
      </c>
      <c r="K114" s="75">
        <f t="shared" si="7"/>
        <v>0</v>
      </c>
      <c r="L114" s="80"/>
    </row>
    <row r="115" spans="1:12" x14ac:dyDescent="0.25">
      <c r="A115" s="70"/>
      <c r="B115" s="71"/>
      <c r="C115" s="71"/>
      <c r="D115" s="71"/>
      <c r="E115" s="71"/>
      <c r="F115" s="72"/>
      <c r="G115" s="72"/>
      <c r="H115" s="73"/>
      <c r="I115" s="73">
        <f t="shared" si="5"/>
        <v>0</v>
      </c>
      <c r="J115" s="74" t="str">
        <f t="shared" si="6"/>
        <v>100%</v>
      </c>
      <c r="K115" s="75">
        <f t="shared" si="7"/>
        <v>0</v>
      </c>
      <c r="L115" s="80"/>
    </row>
    <row r="116" spans="1:12" x14ac:dyDescent="0.25">
      <c r="A116" s="70"/>
      <c r="B116" s="71"/>
      <c r="C116" s="71"/>
      <c r="D116" s="71"/>
      <c r="E116" s="71"/>
      <c r="F116" s="72"/>
      <c r="G116" s="72"/>
      <c r="H116" s="73"/>
      <c r="I116" s="73">
        <f t="shared" si="5"/>
        <v>0</v>
      </c>
      <c r="J116" s="74" t="str">
        <f t="shared" si="6"/>
        <v>100%</v>
      </c>
      <c r="K116" s="75">
        <f t="shared" si="7"/>
        <v>0</v>
      </c>
      <c r="L116" s="80"/>
    </row>
    <row r="117" spans="1:12" x14ac:dyDescent="0.25">
      <c r="A117" s="70"/>
      <c r="B117" s="71"/>
      <c r="C117" s="71"/>
      <c r="D117" s="71"/>
      <c r="E117" s="71"/>
      <c r="F117" s="72"/>
      <c r="G117" s="72"/>
      <c r="H117" s="73"/>
      <c r="I117" s="73">
        <f t="shared" si="5"/>
        <v>0</v>
      </c>
      <c r="J117" s="74" t="str">
        <f t="shared" si="6"/>
        <v>100%</v>
      </c>
      <c r="K117" s="75">
        <f t="shared" si="7"/>
        <v>0</v>
      </c>
      <c r="L117" s="80"/>
    </row>
    <row r="118" spans="1:12" x14ac:dyDescent="0.25">
      <c r="A118" s="70"/>
      <c r="B118" s="71"/>
      <c r="C118" s="71"/>
      <c r="D118" s="71"/>
      <c r="E118" s="71"/>
      <c r="F118" s="72"/>
      <c r="G118" s="72"/>
      <c r="H118" s="73"/>
      <c r="I118" s="73">
        <f t="shared" si="5"/>
        <v>0</v>
      </c>
      <c r="J118" s="74" t="str">
        <f t="shared" si="6"/>
        <v>100%</v>
      </c>
      <c r="K118" s="75">
        <f t="shared" si="7"/>
        <v>0</v>
      </c>
      <c r="L118" s="80"/>
    </row>
    <row r="119" spans="1:12" x14ac:dyDescent="0.25">
      <c r="A119" s="70"/>
      <c r="B119" s="71"/>
      <c r="C119" s="71"/>
      <c r="D119" s="71"/>
      <c r="E119" s="71"/>
      <c r="F119" s="72"/>
      <c r="G119" s="72"/>
      <c r="H119" s="73"/>
      <c r="I119" s="73">
        <f t="shared" si="5"/>
        <v>0</v>
      </c>
      <c r="J119" s="74" t="str">
        <f t="shared" si="6"/>
        <v>100%</v>
      </c>
      <c r="K119" s="75">
        <f t="shared" si="7"/>
        <v>0</v>
      </c>
      <c r="L119" s="80"/>
    </row>
    <row r="120" spans="1:12" x14ac:dyDescent="0.25">
      <c r="A120" s="70"/>
      <c r="B120" s="71"/>
      <c r="C120" s="71"/>
      <c r="D120" s="71"/>
      <c r="E120" s="71"/>
      <c r="F120" s="72"/>
      <c r="G120" s="72"/>
      <c r="H120" s="73"/>
      <c r="I120" s="73">
        <f t="shared" si="5"/>
        <v>0</v>
      </c>
      <c r="J120" s="74" t="str">
        <f t="shared" si="6"/>
        <v>100%</v>
      </c>
      <c r="K120" s="75">
        <f t="shared" si="7"/>
        <v>0</v>
      </c>
      <c r="L120" s="80"/>
    </row>
    <row r="121" spans="1:12" x14ac:dyDescent="0.25">
      <c r="A121" s="70"/>
      <c r="B121" s="71"/>
      <c r="C121" s="71"/>
      <c r="D121" s="71"/>
      <c r="E121" s="71"/>
      <c r="F121" s="72"/>
      <c r="G121" s="72"/>
      <c r="H121" s="73"/>
      <c r="I121" s="73">
        <f t="shared" si="5"/>
        <v>0</v>
      </c>
      <c r="J121" s="74" t="str">
        <f t="shared" si="6"/>
        <v>100%</v>
      </c>
      <c r="K121" s="75">
        <f t="shared" si="7"/>
        <v>0</v>
      </c>
      <c r="L121" s="80"/>
    </row>
    <row r="122" spans="1:12" x14ac:dyDescent="0.25">
      <c r="A122" s="70"/>
      <c r="B122" s="71"/>
      <c r="C122" s="71"/>
      <c r="D122" s="71"/>
      <c r="E122" s="71"/>
      <c r="F122" s="72"/>
      <c r="G122" s="72"/>
      <c r="H122" s="73"/>
      <c r="I122" s="73">
        <f t="shared" si="5"/>
        <v>0</v>
      </c>
      <c r="J122" s="74" t="str">
        <f t="shared" si="6"/>
        <v>100%</v>
      </c>
      <c r="K122" s="75">
        <f t="shared" si="7"/>
        <v>0</v>
      </c>
      <c r="L122" s="80"/>
    </row>
    <row r="123" spans="1:12" x14ac:dyDescent="0.25">
      <c r="A123" s="70"/>
      <c r="B123" s="71"/>
      <c r="C123" s="71"/>
      <c r="D123" s="71"/>
      <c r="E123" s="71"/>
      <c r="F123" s="72"/>
      <c r="G123" s="72"/>
      <c r="H123" s="73"/>
      <c r="I123" s="73">
        <f t="shared" si="5"/>
        <v>0</v>
      </c>
      <c r="J123" s="74" t="str">
        <f t="shared" si="6"/>
        <v>100%</v>
      </c>
      <c r="K123" s="75">
        <f t="shared" si="7"/>
        <v>0</v>
      </c>
      <c r="L123" s="80"/>
    </row>
    <row r="124" spans="1:12" x14ac:dyDescent="0.25">
      <c r="A124" s="70"/>
      <c r="B124" s="71"/>
      <c r="C124" s="71"/>
      <c r="D124" s="71"/>
      <c r="E124" s="71"/>
      <c r="F124" s="72"/>
      <c r="G124" s="72"/>
      <c r="H124" s="73"/>
      <c r="I124" s="73">
        <f t="shared" si="5"/>
        <v>0</v>
      </c>
      <c r="J124" s="74" t="str">
        <f t="shared" si="6"/>
        <v>100%</v>
      </c>
      <c r="K124" s="75">
        <f t="shared" si="7"/>
        <v>0</v>
      </c>
      <c r="L124" s="80"/>
    </row>
    <row r="125" spans="1:12" x14ac:dyDescent="0.25">
      <c r="A125" s="70"/>
      <c r="B125" s="71"/>
      <c r="C125" s="71"/>
      <c r="D125" s="71"/>
      <c r="E125" s="71"/>
      <c r="F125" s="72"/>
      <c r="G125" s="72"/>
      <c r="H125" s="73"/>
      <c r="I125" s="73">
        <f t="shared" si="5"/>
        <v>0</v>
      </c>
      <c r="J125" s="74" t="str">
        <f t="shared" si="6"/>
        <v>100%</v>
      </c>
      <c r="K125" s="75">
        <f t="shared" si="7"/>
        <v>0</v>
      </c>
      <c r="L125" s="80"/>
    </row>
    <row r="126" spans="1:12" x14ac:dyDescent="0.25">
      <c r="A126" s="70"/>
      <c r="B126" s="71"/>
      <c r="C126" s="71"/>
      <c r="D126" s="71"/>
      <c r="E126" s="71"/>
      <c r="F126" s="72"/>
      <c r="G126" s="72"/>
      <c r="H126" s="73"/>
      <c r="I126" s="73">
        <f t="shared" si="5"/>
        <v>0</v>
      </c>
      <c r="J126" s="74" t="str">
        <f t="shared" si="6"/>
        <v>100%</v>
      </c>
      <c r="K126" s="75">
        <f t="shared" si="7"/>
        <v>0</v>
      </c>
      <c r="L126" s="80"/>
    </row>
    <row r="127" spans="1:12" x14ac:dyDescent="0.25">
      <c r="A127" s="70"/>
      <c r="B127" s="71"/>
      <c r="C127" s="71"/>
      <c r="D127" s="71"/>
      <c r="E127" s="71"/>
      <c r="F127" s="72"/>
      <c r="G127" s="72"/>
      <c r="H127" s="73"/>
      <c r="I127" s="73">
        <f t="shared" si="5"/>
        <v>0</v>
      </c>
      <c r="J127" s="74" t="str">
        <f t="shared" si="6"/>
        <v>100%</v>
      </c>
      <c r="K127" s="75">
        <f t="shared" si="7"/>
        <v>0</v>
      </c>
      <c r="L127" s="80"/>
    </row>
    <row r="128" spans="1:12" x14ac:dyDescent="0.25">
      <c r="A128" s="70"/>
      <c r="B128" s="71"/>
      <c r="C128" s="71"/>
      <c r="D128" s="71"/>
      <c r="E128" s="71"/>
      <c r="F128" s="72"/>
      <c r="G128" s="72"/>
      <c r="H128" s="73"/>
      <c r="I128" s="73">
        <f t="shared" si="5"/>
        <v>0</v>
      </c>
      <c r="J128" s="74" t="str">
        <f t="shared" si="6"/>
        <v>100%</v>
      </c>
      <c r="K128" s="75">
        <f t="shared" si="7"/>
        <v>0</v>
      </c>
      <c r="L128" s="80"/>
    </row>
    <row r="129" spans="1:12" x14ac:dyDescent="0.25">
      <c r="A129" s="70"/>
      <c r="B129" s="71"/>
      <c r="C129" s="71"/>
      <c r="D129" s="71"/>
      <c r="E129" s="71"/>
      <c r="F129" s="72"/>
      <c r="G129" s="72"/>
      <c r="H129" s="73"/>
      <c r="I129" s="73">
        <f t="shared" si="5"/>
        <v>0</v>
      </c>
      <c r="J129" s="74" t="str">
        <f t="shared" si="6"/>
        <v>100%</v>
      </c>
      <c r="K129" s="75">
        <f t="shared" si="7"/>
        <v>0</v>
      </c>
      <c r="L129" s="80"/>
    </row>
    <row r="130" spans="1:12" x14ac:dyDescent="0.25">
      <c r="A130" s="70"/>
      <c r="B130" s="71"/>
      <c r="C130" s="71"/>
      <c r="D130" s="71"/>
      <c r="E130" s="71"/>
      <c r="F130" s="72"/>
      <c r="G130" s="72"/>
      <c r="H130" s="73"/>
      <c r="I130" s="73">
        <f t="shared" si="5"/>
        <v>0</v>
      </c>
      <c r="J130" s="74" t="str">
        <f t="shared" si="6"/>
        <v>100%</v>
      </c>
      <c r="K130" s="75">
        <f t="shared" si="7"/>
        <v>0</v>
      </c>
      <c r="L130" s="80"/>
    </row>
    <row r="131" spans="1:12" x14ac:dyDescent="0.25">
      <c r="A131" s="70"/>
      <c r="B131" s="71"/>
      <c r="C131" s="71"/>
      <c r="D131" s="71"/>
      <c r="E131" s="71"/>
      <c r="F131" s="72"/>
      <c r="G131" s="72"/>
      <c r="H131" s="73"/>
      <c r="I131" s="73">
        <f t="shared" si="5"/>
        <v>0</v>
      </c>
      <c r="J131" s="74" t="str">
        <f t="shared" si="6"/>
        <v>100%</v>
      </c>
      <c r="K131" s="75">
        <f t="shared" si="7"/>
        <v>0</v>
      </c>
      <c r="L131" s="80"/>
    </row>
    <row r="132" spans="1:12" x14ac:dyDescent="0.25">
      <c r="A132" s="70"/>
      <c r="B132" s="71"/>
      <c r="C132" s="71"/>
      <c r="D132" s="71"/>
      <c r="E132" s="71"/>
      <c r="F132" s="72"/>
      <c r="G132" s="72"/>
      <c r="H132" s="73"/>
      <c r="I132" s="73">
        <f t="shared" si="5"/>
        <v>0</v>
      </c>
      <c r="J132" s="74" t="str">
        <f t="shared" si="6"/>
        <v>100%</v>
      </c>
      <c r="K132" s="75">
        <f t="shared" si="7"/>
        <v>0</v>
      </c>
      <c r="L132" s="80"/>
    </row>
    <row r="133" spans="1:12" x14ac:dyDescent="0.25">
      <c r="A133" s="70"/>
      <c r="B133" s="71"/>
      <c r="C133" s="71"/>
      <c r="D133" s="71"/>
      <c r="E133" s="71"/>
      <c r="F133" s="72"/>
      <c r="G133" s="72"/>
      <c r="H133" s="73"/>
      <c r="I133" s="73">
        <f t="shared" si="5"/>
        <v>0</v>
      </c>
      <c r="J133" s="74" t="str">
        <f t="shared" si="6"/>
        <v>100%</v>
      </c>
      <c r="K133" s="75">
        <f t="shared" si="7"/>
        <v>0</v>
      </c>
      <c r="L133" s="80"/>
    </row>
    <row r="134" spans="1:12" x14ac:dyDescent="0.25">
      <c r="A134" s="70"/>
      <c r="B134" s="71"/>
      <c r="C134" s="71"/>
      <c r="D134" s="71"/>
      <c r="E134" s="71"/>
      <c r="F134" s="72"/>
      <c r="G134" s="72"/>
      <c r="H134" s="73"/>
      <c r="I134" s="73">
        <f t="shared" si="5"/>
        <v>0</v>
      </c>
      <c r="J134" s="74" t="str">
        <f t="shared" si="6"/>
        <v>100%</v>
      </c>
      <c r="K134" s="75">
        <f t="shared" si="7"/>
        <v>0</v>
      </c>
      <c r="L134" s="80"/>
    </row>
    <row r="135" spans="1:12" x14ac:dyDescent="0.25">
      <c r="A135" s="70"/>
      <c r="B135" s="71"/>
      <c r="C135" s="71"/>
      <c r="D135" s="71"/>
      <c r="E135" s="71"/>
      <c r="F135" s="72"/>
      <c r="G135" s="72"/>
      <c r="H135" s="73"/>
      <c r="I135" s="73">
        <f t="shared" si="5"/>
        <v>0</v>
      </c>
      <c r="J135" s="74" t="str">
        <f t="shared" si="6"/>
        <v>100%</v>
      </c>
      <c r="K135" s="75">
        <f t="shared" si="7"/>
        <v>0</v>
      </c>
      <c r="L135" s="80"/>
    </row>
    <row r="136" spans="1:12" x14ac:dyDescent="0.25">
      <c r="A136" s="70"/>
      <c r="B136" s="71"/>
      <c r="C136" s="71"/>
      <c r="D136" s="71"/>
      <c r="E136" s="71"/>
      <c r="F136" s="72"/>
      <c r="G136" s="72"/>
      <c r="H136" s="73"/>
      <c r="I136" s="73">
        <f t="shared" si="5"/>
        <v>0</v>
      </c>
      <c r="J136" s="74" t="str">
        <f t="shared" si="6"/>
        <v>100%</v>
      </c>
      <c r="K136" s="75">
        <f t="shared" si="7"/>
        <v>0</v>
      </c>
      <c r="L136" s="80"/>
    </row>
    <row r="137" spans="1:12" x14ac:dyDescent="0.25">
      <c r="A137" s="70"/>
      <c r="B137" s="71"/>
      <c r="C137" s="71"/>
      <c r="D137" s="71"/>
      <c r="E137" s="71"/>
      <c r="F137" s="72"/>
      <c r="G137" s="72"/>
      <c r="H137" s="73"/>
      <c r="I137" s="73">
        <f t="shared" si="5"/>
        <v>0</v>
      </c>
      <c r="J137" s="74" t="str">
        <f t="shared" si="6"/>
        <v>100%</v>
      </c>
      <c r="K137" s="75">
        <f t="shared" si="7"/>
        <v>0</v>
      </c>
      <c r="L137" s="80"/>
    </row>
    <row r="138" spans="1:12" x14ac:dyDescent="0.25">
      <c r="A138" s="70"/>
      <c r="B138" s="71"/>
      <c r="C138" s="71"/>
      <c r="D138" s="71"/>
      <c r="E138" s="71"/>
      <c r="F138" s="72"/>
      <c r="G138" s="72"/>
      <c r="H138" s="73"/>
      <c r="I138" s="73">
        <f t="shared" si="5"/>
        <v>0</v>
      </c>
      <c r="J138" s="74" t="str">
        <f t="shared" si="6"/>
        <v>100%</v>
      </c>
      <c r="K138" s="75">
        <f t="shared" si="7"/>
        <v>0</v>
      </c>
      <c r="L138" s="80"/>
    </row>
    <row r="139" spans="1:12" x14ac:dyDescent="0.25">
      <c r="A139" s="70"/>
      <c r="B139" s="71"/>
      <c r="C139" s="71"/>
      <c r="D139" s="71"/>
      <c r="E139" s="71"/>
      <c r="F139" s="72"/>
      <c r="G139" s="72"/>
      <c r="H139" s="73"/>
      <c r="I139" s="73">
        <f t="shared" si="5"/>
        <v>0</v>
      </c>
      <c r="J139" s="74" t="str">
        <f t="shared" si="6"/>
        <v>100%</v>
      </c>
      <c r="K139" s="75">
        <f t="shared" si="7"/>
        <v>0</v>
      </c>
      <c r="L139" s="80"/>
    </row>
    <row r="140" spans="1:12" x14ac:dyDescent="0.25">
      <c r="A140" s="70"/>
      <c r="B140" s="71"/>
      <c r="C140" s="71"/>
      <c r="D140" s="71"/>
      <c r="E140" s="71"/>
      <c r="F140" s="72"/>
      <c r="G140" s="72"/>
      <c r="H140" s="73"/>
      <c r="I140" s="73">
        <f t="shared" si="5"/>
        <v>0</v>
      </c>
      <c r="J140" s="74" t="str">
        <f t="shared" si="6"/>
        <v>100%</v>
      </c>
      <c r="K140" s="75">
        <f t="shared" si="7"/>
        <v>0</v>
      </c>
      <c r="L140" s="80"/>
    </row>
    <row r="141" spans="1:12" x14ac:dyDescent="0.25">
      <c r="A141" s="70"/>
      <c r="B141" s="71"/>
      <c r="C141" s="71"/>
      <c r="D141" s="71"/>
      <c r="E141" s="71"/>
      <c r="F141" s="72"/>
      <c r="G141" s="72"/>
      <c r="H141" s="73"/>
      <c r="I141" s="73">
        <f t="shared" si="5"/>
        <v>0</v>
      </c>
      <c r="J141" s="74" t="str">
        <f t="shared" si="6"/>
        <v>100%</v>
      </c>
      <c r="K141" s="75">
        <f t="shared" si="7"/>
        <v>0</v>
      </c>
      <c r="L141" s="80"/>
    </row>
    <row r="142" spans="1:12" x14ac:dyDescent="0.25">
      <c r="A142" s="70"/>
      <c r="B142" s="71"/>
      <c r="C142" s="71"/>
      <c r="D142" s="71"/>
      <c r="E142" s="71"/>
      <c r="F142" s="72"/>
      <c r="G142" s="72"/>
      <c r="H142" s="73"/>
      <c r="I142" s="73">
        <f t="shared" si="5"/>
        <v>0</v>
      </c>
      <c r="J142" s="74" t="str">
        <f t="shared" si="6"/>
        <v>100%</v>
      </c>
      <c r="K142" s="75">
        <f t="shared" si="7"/>
        <v>0</v>
      </c>
      <c r="L142" s="80"/>
    </row>
    <row r="143" spans="1:12" x14ac:dyDescent="0.25">
      <c r="A143" s="70"/>
      <c r="B143" s="71"/>
      <c r="C143" s="71"/>
      <c r="D143" s="71"/>
      <c r="E143" s="71"/>
      <c r="F143" s="72"/>
      <c r="G143" s="72"/>
      <c r="H143" s="73"/>
      <c r="I143" s="73">
        <f t="shared" si="5"/>
        <v>0</v>
      </c>
      <c r="J143" s="74" t="str">
        <f t="shared" si="6"/>
        <v>100%</v>
      </c>
      <c r="K143" s="75">
        <f t="shared" si="7"/>
        <v>0</v>
      </c>
      <c r="L143" s="80"/>
    </row>
    <row r="144" spans="1:12" x14ac:dyDescent="0.25">
      <c r="A144" s="70"/>
      <c r="B144" s="71"/>
      <c r="C144" s="71"/>
      <c r="D144" s="71"/>
      <c r="E144" s="71"/>
      <c r="F144" s="72"/>
      <c r="G144" s="72"/>
      <c r="H144" s="73"/>
      <c r="I144" s="73">
        <f t="shared" si="5"/>
        <v>0</v>
      </c>
      <c r="J144" s="74" t="str">
        <f t="shared" si="6"/>
        <v>100%</v>
      </c>
      <c r="K144" s="75">
        <f t="shared" si="7"/>
        <v>0</v>
      </c>
      <c r="L144" s="80"/>
    </row>
    <row r="145" spans="1:12" x14ac:dyDescent="0.25">
      <c r="A145" s="70"/>
      <c r="B145" s="71"/>
      <c r="C145" s="71"/>
      <c r="D145" s="71"/>
      <c r="E145" s="71"/>
      <c r="F145" s="72"/>
      <c r="G145" s="72"/>
      <c r="H145" s="73"/>
      <c r="I145" s="73">
        <f t="shared" si="5"/>
        <v>0</v>
      </c>
      <c r="J145" s="74" t="str">
        <f t="shared" si="6"/>
        <v>100%</v>
      </c>
      <c r="K145" s="75">
        <f t="shared" si="7"/>
        <v>0</v>
      </c>
      <c r="L145" s="80"/>
    </row>
    <row r="146" spans="1:12" x14ac:dyDescent="0.25">
      <c r="A146" s="70"/>
      <c r="B146" s="71"/>
      <c r="C146" s="71"/>
      <c r="D146" s="71"/>
      <c r="E146" s="71"/>
      <c r="F146" s="72"/>
      <c r="G146" s="72"/>
      <c r="H146" s="73"/>
      <c r="I146" s="73">
        <f t="shared" si="5"/>
        <v>0</v>
      </c>
      <c r="J146" s="74" t="str">
        <f t="shared" si="6"/>
        <v>100%</v>
      </c>
      <c r="K146" s="75">
        <f t="shared" si="7"/>
        <v>0</v>
      </c>
      <c r="L146" s="80"/>
    </row>
    <row r="147" spans="1:12" x14ac:dyDescent="0.25">
      <c r="A147" s="70"/>
      <c r="B147" s="71"/>
      <c r="C147" s="71"/>
      <c r="D147" s="71"/>
      <c r="E147" s="71"/>
      <c r="F147" s="72"/>
      <c r="G147" s="72"/>
      <c r="H147" s="73"/>
      <c r="I147" s="73">
        <f t="shared" si="5"/>
        <v>0</v>
      </c>
      <c r="J147" s="74" t="str">
        <f t="shared" si="6"/>
        <v>100%</v>
      </c>
      <c r="K147" s="75">
        <f t="shared" si="7"/>
        <v>0</v>
      </c>
      <c r="L147" s="80"/>
    </row>
    <row r="148" spans="1:12" x14ac:dyDescent="0.25">
      <c r="A148" s="70"/>
      <c r="B148" s="71"/>
      <c r="C148" s="71"/>
      <c r="D148" s="71"/>
      <c r="E148" s="71"/>
      <c r="F148" s="72"/>
      <c r="G148" s="72"/>
      <c r="H148" s="73"/>
      <c r="I148" s="73">
        <f t="shared" si="5"/>
        <v>0</v>
      </c>
      <c r="J148" s="74" t="str">
        <f t="shared" si="6"/>
        <v>100%</v>
      </c>
      <c r="K148" s="75">
        <f t="shared" si="7"/>
        <v>0</v>
      </c>
      <c r="L148" s="80"/>
    </row>
    <row r="149" spans="1:12" x14ac:dyDescent="0.25">
      <c r="A149" s="70"/>
      <c r="B149" s="71"/>
      <c r="C149" s="71"/>
      <c r="D149" s="71"/>
      <c r="E149" s="71"/>
      <c r="F149" s="72"/>
      <c r="G149" s="72"/>
      <c r="H149" s="73"/>
      <c r="I149" s="73">
        <f t="shared" si="5"/>
        <v>0</v>
      </c>
      <c r="J149" s="74" t="str">
        <f t="shared" si="6"/>
        <v>100%</v>
      </c>
      <c r="K149" s="75">
        <f t="shared" si="7"/>
        <v>0</v>
      </c>
      <c r="L149" s="80"/>
    </row>
    <row r="150" spans="1:12" x14ac:dyDescent="0.25">
      <c r="A150" s="70"/>
      <c r="B150" s="71"/>
      <c r="C150" s="71"/>
      <c r="D150" s="71"/>
      <c r="E150" s="71"/>
      <c r="F150" s="72"/>
      <c r="G150" s="72"/>
      <c r="H150" s="73"/>
      <c r="I150" s="73">
        <f t="shared" si="5"/>
        <v>0</v>
      </c>
      <c r="J150" s="74" t="str">
        <f t="shared" si="6"/>
        <v>100%</v>
      </c>
      <c r="K150" s="75">
        <f t="shared" si="7"/>
        <v>0</v>
      </c>
      <c r="L150" s="80"/>
    </row>
    <row r="151" spans="1:12" x14ac:dyDescent="0.25">
      <c r="A151" s="70"/>
      <c r="B151" s="71"/>
      <c r="C151" s="71"/>
      <c r="D151" s="71"/>
      <c r="E151" s="71"/>
      <c r="F151" s="72"/>
      <c r="G151" s="72"/>
      <c r="H151" s="73"/>
      <c r="I151" s="73">
        <f t="shared" si="5"/>
        <v>0</v>
      </c>
      <c r="J151" s="74" t="str">
        <f t="shared" si="6"/>
        <v>100%</v>
      </c>
      <c r="K151" s="75">
        <f t="shared" si="7"/>
        <v>0</v>
      </c>
      <c r="L151" s="80"/>
    </row>
    <row r="152" spans="1:12" x14ac:dyDescent="0.25">
      <c r="A152" s="70"/>
      <c r="B152" s="71"/>
      <c r="C152" s="71"/>
      <c r="D152" s="71"/>
      <c r="E152" s="71"/>
      <c r="F152" s="72"/>
      <c r="G152" s="72"/>
      <c r="H152" s="73"/>
      <c r="I152" s="73">
        <f t="shared" si="5"/>
        <v>0</v>
      </c>
      <c r="J152" s="74" t="str">
        <f t="shared" si="6"/>
        <v>100%</v>
      </c>
      <c r="K152" s="75">
        <f t="shared" si="7"/>
        <v>0</v>
      </c>
      <c r="L152" s="80"/>
    </row>
    <row r="153" spans="1:12" x14ac:dyDescent="0.25">
      <c r="A153" s="70"/>
      <c r="B153" s="71"/>
      <c r="C153" s="71"/>
      <c r="D153" s="71"/>
      <c r="E153" s="71"/>
      <c r="F153" s="72"/>
      <c r="G153" s="72"/>
      <c r="H153" s="73"/>
      <c r="I153" s="73">
        <f t="shared" ref="I153:I302" si="8">+H153</f>
        <v>0</v>
      </c>
      <c r="J153" s="74" t="str">
        <f t="shared" si="6"/>
        <v>100%</v>
      </c>
      <c r="K153" s="75">
        <f t="shared" si="7"/>
        <v>0</v>
      </c>
      <c r="L153" s="80"/>
    </row>
    <row r="154" spans="1:12" x14ac:dyDescent="0.25">
      <c r="A154" s="70"/>
      <c r="B154" s="71"/>
      <c r="C154" s="71"/>
      <c r="D154" s="71"/>
      <c r="E154" s="71"/>
      <c r="F154" s="72"/>
      <c r="G154" s="72"/>
      <c r="H154" s="73"/>
      <c r="I154" s="73">
        <f t="shared" si="8"/>
        <v>0</v>
      </c>
      <c r="J154" s="74" t="str">
        <f t="shared" si="6"/>
        <v>100%</v>
      </c>
      <c r="K154" s="75">
        <f t="shared" si="7"/>
        <v>0</v>
      </c>
      <c r="L154" s="80"/>
    </row>
    <row r="155" spans="1:12" x14ac:dyDescent="0.25">
      <c r="A155" s="70"/>
      <c r="B155" s="71"/>
      <c r="C155" s="71"/>
      <c r="D155" s="71"/>
      <c r="E155" s="71"/>
      <c r="F155" s="72"/>
      <c r="G155" s="72"/>
      <c r="H155" s="73"/>
      <c r="I155" s="73">
        <f t="shared" si="8"/>
        <v>0</v>
      </c>
      <c r="J155" s="74" t="str">
        <f t="shared" si="6"/>
        <v>100%</v>
      </c>
      <c r="K155" s="75">
        <f t="shared" si="7"/>
        <v>0</v>
      </c>
      <c r="L155" s="80"/>
    </row>
    <row r="156" spans="1:12" x14ac:dyDescent="0.25">
      <c r="A156" s="70"/>
      <c r="B156" s="71"/>
      <c r="C156" s="71"/>
      <c r="D156" s="71"/>
      <c r="E156" s="71"/>
      <c r="F156" s="72"/>
      <c r="G156" s="72"/>
      <c r="H156" s="73"/>
      <c r="I156" s="73">
        <f t="shared" si="8"/>
        <v>0</v>
      </c>
      <c r="J156" s="74" t="str">
        <f t="shared" si="6"/>
        <v>100%</v>
      </c>
      <c r="K156" s="75">
        <f t="shared" si="7"/>
        <v>0</v>
      </c>
      <c r="L156" s="80"/>
    </row>
    <row r="157" spans="1:12" x14ac:dyDescent="0.25">
      <c r="A157" s="70"/>
      <c r="B157" s="71"/>
      <c r="C157" s="71"/>
      <c r="D157" s="71"/>
      <c r="E157" s="71"/>
      <c r="F157" s="72"/>
      <c r="G157" s="72"/>
      <c r="H157" s="73"/>
      <c r="I157" s="73">
        <f t="shared" si="8"/>
        <v>0</v>
      </c>
      <c r="J157" s="74" t="str">
        <f t="shared" si="6"/>
        <v>100%</v>
      </c>
      <c r="K157" s="75">
        <f t="shared" si="7"/>
        <v>0</v>
      </c>
      <c r="L157" s="80"/>
    </row>
    <row r="158" spans="1:12" x14ac:dyDescent="0.25">
      <c r="A158" s="70"/>
      <c r="B158" s="71"/>
      <c r="C158" s="71"/>
      <c r="D158" s="71"/>
      <c r="E158" s="71"/>
      <c r="F158" s="72"/>
      <c r="G158" s="72"/>
      <c r="H158" s="73"/>
      <c r="I158" s="73">
        <f t="shared" si="8"/>
        <v>0</v>
      </c>
      <c r="J158" s="74" t="str">
        <f t="shared" si="6"/>
        <v>100%</v>
      </c>
      <c r="K158" s="75">
        <f t="shared" si="7"/>
        <v>0</v>
      </c>
      <c r="L158" s="80"/>
    </row>
    <row r="159" spans="1:12" x14ac:dyDescent="0.25">
      <c r="A159" s="70"/>
      <c r="B159" s="71"/>
      <c r="C159" s="71"/>
      <c r="D159" s="71"/>
      <c r="E159" s="71"/>
      <c r="F159" s="72"/>
      <c r="G159" s="72"/>
      <c r="H159" s="73"/>
      <c r="I159" s="73">
        <f t="shared" si="8"/>
        <v>0</v>
      </c>
      <c r="J159" s="74" t="str">
        <f t="shared" si="6"/>
        <v>100%</v>
      </c>
      <c r="K159" s="75">
        <f t="shared" si="7"/>
        <v>0</v>
      </c>
      <c r="L159" s="80"/>
    </row>
    <row r="160" spans="1:12" x14ac:dyDescent="0.25">
      <c r="A160" s="70"/>
      <c r="B160" s="71"/>
      <c r="C160" s="71"/>
      <c r="D160" s="71"/>
      <c r="E160" s="71"/>
      <c r="F160" s="72"/>
      <c r="G160" s="72"/>
      <c r="H160" s="73"/>
      <c r="I160" s="73">
        <f t="shared" si="8"/>
        <v>0</v>
      </c>
      <c r="J160" s="74" t="str">
        <f t="shared" ref="J160:J302" si="9">IF(C160="Coûts moniteurs",$E$16,"100%")</f>
        <v>100%</v>
      </c>
      <c r="K160" s="75">
        <f t="shared" si="7"/>
        <v>0</v>
      </c>
      <c r="L160" s="80"/>
    </row>
    <row r="161" spans="1:12" x14ac:dyDescent="0.25">
      <c r="A161" s="70"/>
      <c r="B161" s="71"/>
      <c r="C161" s="71"/>
      <c r="D161" s="71"/>
      <c r="E161" s="71"/>
      <c r="F161" s="72"/>
      <c r="G161" s="72"/>
      <c r="H161" s="73"/>
      <c r="I161" s="73">
        <f t="shared" si="8"/>
        <v>0</v>
      </c>
      <c r="J161" s="74" t="str">
        <f t="shared" si="9"/>
        <v>100%</v>
      </c>
      <c r="K161" s="75">
        <f t="shared" si="7"/>
        <v>0</v>
      </c>
      <c r="L161" s="80"/>
    </row>
    <row r="162" spans="1:12" x14ac:dyDescent="0.25">
      <c r="A162" s="70"/>
      <c r="B162" s="71"/>
      <c r="C162" s="71"/>
      <c r="D162" s="71"/>
      <c r="E162" s="71"/>
      <c r="F162" s="72"/>
      <c r="G162" s="72"/>
      <c r="H162" s="73"/>
      <c r="I162" s="73">
        <f t="shared" si="8"/>
        <v>0</v>
      </c>
      <c r="J162" s="74" t="str">
        <f t="shared" si="9"/>
        <v>100%</v>
      </c>
      <c r="K162" s="75">
        <f t="shared" si="7"/>
        <v>0</v>
      </c>
      <c r="L162" s="80"/>
    </row>
    <row r="163" spans="1:12" x14ac:dyDescent="0.25">
      <c r="A163" s="70"/>
      <c r="B163" s="71"/>
      <c r="C163" s="71"/>
      <c r="D163" s="71"/>
      <c r="E163" s="71"/>
      <c r="F163" s="72"/>
      <c r="G163" s="72"/>
      <c r="H163" s="73"/>
      <c r="I163" s="73">
        <f t="shared" si="8"/>
        <v>0</v>
      </c>
      <c r="J163" s="74" t="str">
        <f t="shared" si="9"/>
        <v>100%</v>
      </c>
      <c r="K163" s="75">
        <f t="shared" si="7"/>
        <v>0</v>
      </c>
      <c r="L163" s="80"/>
    </row>
    <row r="164" spans="1:12" x14ac:dyDescent="0.25">
      <c r="A164" s="70"/>
      <c r="B164" s="71"/>
      <c r="C164" s="71"/>
      <c r="D164" s="71"/>
      <c r="E164" s="71"/>
      <c r="F164" s="72"/>
      <c r="G164" s="72"/>
      <c r="H164" s="73"/>
      <c r="I164" s="73">
        <f t="shared" si="8"/>
        <v>0</v>
      </c>
      <c r="J164" s="74" t="str">
        <f t="shared" si="9"/>
        <v>100%</v>
      </c>
      <c r="K164" s="75">
        <f t="shared" si="7"/>
        <v>0</v>
      </c>
      <c r="L164" s="80"/>
    </row>
    <row r="165" spans="1:12" x14ac:dyDescent="0.25">
      <c r="A165" s="70"/>
      <c r="B165" s="71"/>
      <c r="C165" s="71"/>
      <c r="D165" s="71"/>
      <c r="E165" s="71"/>
      <c r="F165" s="72"/>
      <c r="G165" s="72"/>
      <c r="H165" s="73"/>
      <c r="I165" s="73">
        <f t="shared" si="8"/>
        <v>0</v>
      </c>
      <c r="J165" s="74" t="str">
        <f t="shared" si="9"/>
        <v>100%</v>
      </c>
      <c r="K165" s="75">
        <f t="shared" ref="K165:K302" si="10">+I165*J165</f>
        <v>0</v>
      </c>
      <c r="L165" s="80"/>
    </row>
    <row r="166" spans="1:12" x14ac:dyDescent="0.25">
      <c r="A166" s="70"/>
      <c r="B166" s="71"/>
      <c r="C166" s="71"/>
      <c r="D166" s="71"/>
      <c r="E166" s="71"/>
      <c r="F166" s="72"/>
      <c r="G166" s="72"/>
      <c r="H166" s="73"/>
      <c r="I166" s="73">
        <f t="shared" si="8"/>
        <v>0</v>
      </c>
      <c r="J166" s="74" t="str">
        <f t="shared" si="9"/>
        <v>100%</v>
      </c>
      <c r="K166" s="75">
        <f t="shared" si="10"/>
        <v>0</v>
      </c>
      <c r="L166" s="80"/>
    </row>
    <row r="167" spans="1:12" x14ac:dyDescent="0.25">
      <c r="A167" s="70"/>
      <c r="B167" s="71"/>
      <c r="C167" s="71"/>
      <c r="D167" s="71"/>
      <c r="E167" s="71"/>
      <c r="F167" s="72"/>
      <c r="G167" s="72"/>
      <c r="H167" s="73"/>
      <c r="I167" s="73">
        <f t="shared" si="8"/>
        <v>0</v>
      </c>
      <c r="J167" s="74" t="str">
        <f t="shared" si="9"/>
        <v>100%</v>
      </c>
      <c r="K167" s="75">
        <f t="shared" si="10"/>
        <v>0</v>
      </c>
      <c r="L167" s="80"/>
    </row>
    <row r="168" spans="1:12" x14ac:dyDescent="0.25">
      <c r="A168" s="70"/>
      <c r="B168" s="71"/>
      <c r="C168" s="71"/>
      <c r="D168" s="71"/>
      <c r="E168" s="71"/>
      <c r="F168" s="72"/>
      <c r="G168" s="72"/>
      <c r="H168" s="73"/>
      <c r="I168" s="73">
        <f t="shared" si="8"/>
        <v>0</v>
      </c>
      <c r="J168" s="74" t="str">
        <f t="shared" si="9"/>
        <v>100%</v>
      </c>
      <c r="K168" s="75">
        <f t="shared" si="10"/>
        <v>0</v>
      </c>
      <c r="L168" s="80"/>
    </row>
    <row r="169" spans="1:12" x14ac:dyDescent="0.25">
      <c r="A169" s="70"/>
      <c r="B169" s="71"/>
      <c r="C169" s="71"/>
      <c r="D169" s="71"/>
      <c r="E169" s="71"/>
      <c r="F169" s="72"/>
      <c r="G169" s="72"/>
      <c r="H169" s="73"/>
      <c r="I169" s="73">
        <f t="shared" si="8"/>
        <v>0</v>
      </c>
      <c r="J169" s="74" t="str">
        <f t="shared" si="9"/>
        <v>100%</v>
      </c>
      <c r="K169" s="75">
        <f t="shared" si="10"/>
        <v>0</v>
      </c>
      <c r="L169" s="80"/>
    </row>
    <row r="170" spans="1:12" x14ac:dyDescent="0.25">
      <c r="A170" s="70"/>
      <c r="B170" s="71"/>
      <c r="C170" s="71"/>
      <c r="D170" s="71"/>
      <c r="E170" s="71"/>
      <c r="F170" s="72"/>
      <c r="G170" s="72"/>
      <c r="H170" s="73"/>
      <c r="I170" s="73">
        <f t="shared" si="8"/>
        <v>0</v>
      </c>
      <c r="J170" s="74" t="str">
        <f t="shared" si="9"/>
        <v>100%</v>
      </c>
      <c r="K170" s="75">
        <f t="shared" si="10"/>
        <v>0</v>
      </c>
      <c r="L170" s="80"/>
    </row>
    <row r="171" spans="1:12" x14ac:dyDescent="0.25">
      <c r="A171" s="70"/>
      <c r="B171" s="71"/>
      <c r="C171" s="71"/>
      <c r="D171" s="71"/>
      <c r="E171" s="71"/>
      <c r="F171" s="72"/>
      <c r="G171" s="72"/>
      <c r="H171" s="73"/>
      <c r="I171" s="73">
        <f t="shared" si="8"/>
        <v>0</v>
      </c>
      <c r="J171" s="74" t="str">
        <f t="shared" si="9"/>
        <v>100%</v>
      </c>
      <c r="K171" s="75">
        <f t="shared" si="10"/>
        <v>0</v>
      </c>
      <c r="L171" s="80"/>
    </row>
    <row r="172" spans="1:12" x14ac:dyDescent="0.25">
      <c r="A172" s="70"/>
      <c r="B172" s="71"/>
      <c r="C172" s="71"/>
      <c r="D172" s="71"/>
      <c r="E172" s="71"/>
      <c r="F172" s="72"/>
      <c r="G172" s="72"/>
      <c r="H172" s="73"/>
      <c r="I172" s="73">
        <f t="shared" si="8"/>
        <v>0</v>
      </c>
      <c r="J172" s="74" t="str">
        <f t="shared" si="9"/>
        <v>100%</v>
      </c>
      <c r="K172" s="75">
        <f t="shared" si="10"/>
        <v>0</v>
      </c>
      <c r="L172" s="80"/>
    </row>
    <row r="173" spans="1:12" x14ac:dyDescent="0.25">
      <c r="A173" s="70"/>
      <c r="B173" s="71"/>
      <c r="C173" s="71"/>
      <c r="D173" s="71"/>
      <c r="E173" s="71"/>
      <c r="F173" s="72"/>
      <c r="G173" s="72"/>
      <c r="H173" s="73"/>
      <c r="I173" s="73">
        <f t="shared" si="8"/>
        <v>0</v>
      </c>
      <c r="J173" s="74" t="str">
        <f t="shared" si="9"/>
        <v>100%</v>
      </c>
      <c r="K173" s="75">
        <f t="shared" si="10"/>
        <v>0</v>
      </c>
      <c r="L173" s="80"/>
    </row>
    <row r="174" spans="1:12" x14ac:dyDescent="0.25">
      <c r="A174" s="70"/>
      <c r="B174" s="71"/>
      <c r="C174" s="71"/>
      <c r="D174" s="71"/>
      <c r="E174" s="71"/>
      <c r="F174" s="72"/>
      <c r="G174" s="72"/>
      <c r="H174" s="73"/>
      <c r="I174" s="73">
        <f t="shared" si="8"/>
        <v>0</v>
      </c>
      <c r="J174" s="74" t="str">
        <f t="shared" si="9"/>
        <v>100%</v>
      </c>
      <c r="K174" s="75">
        <f t="shared" si="10"/>
        <v>0</v>
      </c>
      <c r="L174" s="80"/>
    </row>
    <row r="175" spans="1:12" x14ac:dyDescent="0.25">
      <c r="A175" s="70"/>
      <c r="B175" s="71"/>
      <c r="C175" s="71"/>
      <c r="D175" s="71"/>
      <c r="E175" s="71"/>
      <c r="F175" s="72"/>
      <c r="G175" s="72"/>
      <c r="H175" s="73"/>
      <c r="I175" s="73">
        <f t="shared" si="8"/>
        <v>0</v>
      </c>
      <c r="J175" s="74" t="str">
        <f t="shared" si="9"/>
        <v>100%</v>
      </c>
      <c r="K175" s="75">
        <f t="shared" si="10"/>
        <v>0</v>
      </c>
      <c r="L175" s="80"/>
    </row>
    <row r="176" spans="1:12" x14ac:dyDescent="0.25">
      <c r="A176" s="70"/>
      <c r="B176" s="71"/>
      <c r="C176" s="71"/>
      <c r="D176" s="71"/>
      <c r="E176" s="71"/>
      <c r="F176" s="72"/>
      <c r="G176" s="72"/>
      <c r="H176" s="73"/>
      <c r="I176" s="73">
        <f t="shared" si="8"/>
        <v>0</v>
      </c>
      <c r="J176" s="74" t="str">
        <f t="shared" si="9"/>
        <v>100%</v>
      </c>
      <c r="K176" s="75">
        <f t="shared" si="10"/>
        <v>0</v>
      </c>
      <c r="L176" s="80"/>
    </row>
    <row r="177" spans="1:12" x14ac:dyDescent="0.25">
      <c r="A177" s="70"/>
      <c r="B177" s="71"/>
      <c r="C177" s="71"/>
      <c r="D177" s="71"/>
      <c r="E177" s="71"/>
      <c r="F177" s="72"/>
      <c r="G177" s="72"/>
      <c r="H177" s="73"/>
      <c r="I177" s="73">
        <f t="shared" si="8"/>
        <v>0</v>
      </c>
      <c r="J177" s="74" t="str">
        <f t="shared" si="9"/>
        <v>100%</v>
      </c>
      <c r="K177" s="75">
        <f t="shared" si="10"/>
        <v>0</v>
      </c>
      <c r="L177" s="80"/>
    </row>
    <row r="178" spans="1:12" x14ac:dyDescent="0.25">
      <c r="A178" s="70"/>
      <c r="B178" s="71"/>
      <c r="C178" s="71"/>
      <c r="D178" s="71"/>
      <c r="E178" s="71"/>
      <c r="F178" s="72"/>
      <c r="G178" s="72"/>
      <c r="H178" s="73"/>
      <c r="I178" s="73">
        <f t="shared" si="8"/>
        <v>0</v>
      </c>
      <c r="J178" s="74" t="str">
        <f t="shared" si="9"/>
        <v>100%</v>
      </c>
      <c r="K178" s="75">
        <f t="shared" si="10"/>
        <v>0</v>
      </c>
      <c r="L178" s="80"/>
    </row>
    <row r="179" spans="1:12" x14ac:dyDescent="0.25">
      <c r="A179" s="70"/>
      <c r="B179" s="71"/>
      <c r="C179" s="71"/>
      <c r="D179" s="71"/>
      <c r="E179" s="71"/>
      <c r="F179" s="72"/>
      <c r="G179" s="72"/>
      <c r="H179" s="73"/>
      <c r="I179" s="73">
        <f t="shared" si="8"/>
        <v>0</v>
      </c>
      <c r="J179" s="74" t="str">
        <f t="shared" si="9"/>
        <v>100%</v>
      </c>
      <c r="K179" s="75">
        <f t="shared" si="10"/>
        <v>0</v>
      </c>
      <c r="L179" s="80"/>
    </row>
    <row r="180" spans="1:12" x14ac:dyDescent="0.25">
      <c r="A180" s="70"/>
      <c r="B180" s="71"/>
      <c r="C180" s="71"/>
      <c r="D180" s="71"/>
      <c r="E180" s="71"/>
      <c r="F180" s="72"/>
      <c r="G180" s="72"/>
      <c r="H180" s="73"/>
      <c r="I180" s="73">
        <f t="shared" si="8"/>
        <v>0</v>
      </c>
      <c r="J180" s="74" t="str">
        <f t="shared" si="9"/>
        <v>100%</v>
      </c>
      <c r="K180" s="75">
        <f t="shared" si="10"/>
        <v>0</v>
      </c>
      <c r="L180" s="80"/>
    </row>
    <row r="181" spans="1:12" x14ac:dyDescent="0.25">
      <c r="A181" s="70"/>
      <c r="B181" s="71"/>
      <c r="C181" s="71"/>
      <c r="D181" s="71"/>
      <c r="E181" s="71"/>
      <c r="F181" s="72"/>
      <c r="G181" s="72"/>
      <c r="H181" s="73"/>
      <c r="I181" s="73">
        <f t="shared" si="8"/>
        <v>0</v>
      </c>
      <c r="J181" s="74" t="str">
        <f t="shared" si="9"/>
        <v>100%</v>
      </c>
      <c r="K181" s="75">
        <f t="shared" si="10"/>
        <v>0</v>
      </c>
      <c r="L181" s="80"/>
    </row>
    <row r="182" spans="1:12" x14ac:dyDescent="0.25">
      <c r="A182" s="70"/>
      <c r="B182" s="71"/>
      <c r="C182" s="71"/>
      <c r="D182" s="71"/>
      <c r="E182" s="71"/>
      <c r="F182" s="72"/>
      <c r="G182" s="72"/>
      <c r="H182" s="73"/>
      <c r="I182" s="73">
        <f t="shared" si="8"/>
        <v>0</v>
      </c>
      <c r="J182" s="74" t="str">
        <f t="shared" si="9"/>
        <v>100%</v>
      </c>
      <c r="K182" s="75">
        <f t="shared" si="10"/>
        <v>0</v>
      </c>
      <c r="L182" s="80"/>
    </row>
    <row r="183" spans="1:12" x14ac:dyDescent="0.25">
      <c r="A183" s="70"/>
      <c r="B183" s="71"/>
      <c r="C183" s="71"/>
      <c r="D183" s="71"/>
      <c r="E183" s="71"/>
      <c r="F183" s="72"/>
      <c r="G183" s="72"/>
      <c r="H183" s="73"/>
      <c r="I183" s="73">
        <f t="shared" si="8"/>
        <v>0</v>
      </c>
      <c r="J183" s="74" t="str">
        <f t="shared" si="9"/>
        <v>100%</v>
      </c>
      <c r="K183" s="75">
        <f t="shared" si="10"/>
        <v>0</v>
      </c>
      <c r="L183" s="80"/>
    </row>
    <row r="184" spans="1:12" x14ac:dyDescent="0.25">
      <c r="A184" s="70"/>
      <c r="B184" s="71"/>
      <c r="C184" s="71"/>
      <c r="D184" s="71"/>
      <c r="E184" s="71"/>
      <c r="F184" s="72"/>
      <c r="G184" s="72"/>
      <c r="H184" s="73"/>
      <c r="I184" s="73">
        <f t="shared" si="8"/>
        <v>0</v>
      </c>
      <c r="J184" s="74" t="str">
        <f t="shared" si="9"/>
        <v>100%</v>
      </c>
      <c r="K184" s="75">
        <f t="shared" si="10"/>
        <v>0</v>
      </c>
      <c r="L184" s="80"/>
    </row>
    <row r="185" spans="1:12" x14ac:dyDescent="0.25">
      <c r="A185" s="70"/>
      <c r="B185" s="71"/>
      <c r="C185" s="71"/>
      <c r="D185" s="71"/>
      <c r="E185" s="71"/>
      <c r="F185" s="72"/>
      <c r="G185" s="72"/>
      <c r="H185" s="73"/>
      <c r="I185" s="73">
        <f t="shared" si="8"/>
        <v>0</v>
      </c>
      <c r="J185" s="74" t="str">
        <f t="shared" si="9"/>
        <v>100%</v>
      </c>
      <c r="K185" s="75">
        <f t="shared" si="10"/>
        <v>0</v>
      </c>
      <c r="L185" s="80"/>
    </row>
    <row r="186" spans="1:12" x14ac:dyDescent="0.25">
      <c r="A186" s="70"/>
      <c r="B186" s="71"/>
      <c r="C186" s="71"/>
      <c r="D186" s="71"/>
      <c r="E186" s="71"/>
      <c r="F186" s="72"/>
      <c r="G186" s="72"/>
      <c r="H186" s="73"/>
      <c r="I186" s="73">
        <f t="shared" si="8"/>
        <v>0</v>
      </c>
      <c r="J186" s="74" t="str">
        <f t="shared" si="9"/>
        <v>100%</v>
      </c>
      <c r="K186" s="75">
        <f t="shared" si="10"/>
        <v>0</v>
      </c>
      <c r="L186" s="80"/>
    </row>
    <row r="187" spans="1:12" x14ac:dyDescent="0.25">
      <c r="A187" s="70"/>
      <c r="B187" s="71"/>
      <c r="C187" s="71"/>
      <c r="D187" s="71"/>
      <c r="E187" s="71"/>
      <c r="F187" s="72"/>
      <c r="G187" s="72"/>
      <c r="H187" s="73"/>
      <c r="I187" s="73">
        <f t="shared" si="8"/>
        <v>0</v>
      </c>
      <c r="J187" s="74" t="str">
        <f t="shared" si="9"/>
        <v>100%</v>
      </c>
      <c r="K187" s="75">
        <f t="shared" si="10"/>
        <v>0</v>
      </c>
      <c r="L187" s="80"/>
    </row>
    <row r="188" spans="1:12" x14ac:dyDescent="0.25">
      <c r="A188" s="70"/>
      <c r="B188" s="71"/>
      <c r="C188" s="71"/>
      <c r="D188" s="71"/>
      <c r="E188" s="71"/>
      <c r="F188" s="72"/>
      <c r="G188" s="72"/>
      <c r="H188" s="73"/>
      <c r="I188" s="73">
        <f t="shared" si="8"/>
        <v>0</v>
      </c>
      <c r="J188" s="74" t="str">
        <f t="shared" si="9"/>
        <v>100%</v>
      </c>
      <c r="K188" s="75">
        <f t="shared" si="10"/>
        <v>0</v>
      </c>
      <c r="L188" s="80"/>
    </row>
    <row r="189" spans="1:12" x14ac:dyDescent="0.25">
      <c r="A189" s="70"/>
      <c r="B189" s="71"/>
      <c r="C189" s="71"/>
      <c r="D189" s="71"/>
      <c r="E189" s="71"/>
      <c r="F189" s="72"/>
      <c r="G189" s="72"/>
      <c r="H189" s="73"/>
      <c r="I189" s="73">
        <f t="shared" si="8"/>
        <v>0</v>
      </c>
      <c r="J189" s="74" t="str">
        <f t="shared" si="9"/>
        <v>100%</v>
      </c>
      <c r="K189" s="75">
        <f t="shared" si="10"/>
        <v>0</v>
      </c>
      <c r="L189" s="80"/>
    </row>
    <row r="190" spans="1:12" x14ac:dyDescent="0.25">
      <c r="A190" s="70"/>
      <c r="B190" s="71"/>
      <c r="C190" s="71"/>
      <c r="D190" s="71"/>
      <c r="E190" s="71"/>
      <c r="F190" s="72"/>
      <c r="G190" s="72"/>
      <c r="H190" s="73"/>
      <c r="I190" s="73">
        <f t="shared" si="8"/>
        <v>0</v>
      </c>
      <c r="J190" s="74" t="str">
        <f t="shared" si="9"/>
        <v>100%</v>
      </c>
      <c r="K190" s="75">
        <f t="shared" si="10"/>
        <v>0</v>
      </c>
      <c r="L190" s="80"/>
    </row>
    <row r="191" spans="1:12" x14ac:dyDescent="0.25">
      <c r="A191" s="70"/>
      <c r="B191" s="71"/>
      <c r="C191" s="71"/>
      <c r="D191" s="71"/>
      <c r="E191" s="71"/>
      <c r="F191" s="72"/>
      <c r="G191" s="72"/>
      <c r="H191" s="73"/>
      <c r="I191" s="73">
        <f t="shared" si="8"/>
        <v>0</v>
      </c>
      <c r="J191" s="74" t="str">
        <f t="shared" si="9"/>
        <v>100%</v>
      </c>
      <c r="K191" s="75">
        <f t="shared" si="10"/>
        <v>0</v>
      </c>
      <c r="L191" s="80"/>
    </row>
    <row r="192" spans="1:12" x14ac:dyDescent="0.25">
      <c r="A192" s="70"/>
      <c r="B192" s="71"/>
      <c r="C192" s="71"/>
      <c r="D192" s="71"/>
      <c r="E192" s="71"/>
      <c r="F192" s="72"/>
      <c r="G192" s="72"/>
      <c r="H192" s="73"/>
      <c r="I192" s="73">
        <f t="shared" si="8"/>
        <v>0</v>
      </c>
      <c r="J192" s="74" t="str">
        <f t="shared" si="9"/>
        <v>100%</v>
      </c>
      <c r="K192" s="75">
        <f t="shared" si="10"/>
        <v>0</v>
      </c>
      <c r="L192" s="80"/>
    </row>
    <row r="193" spans="1:12" x14ac:dyDescent="0.25">
      <c r="A193" s="70"/>
      <c r="B193" s="71"/>
      <c r="C193" s="71"/>
      <c r="D193" s="71"/>
      <c r="E193" s="71"/>
      <c r="F193" s="72"/>
      <c r="G193" s="72"/>
      <c r="H193" s="73"/>
      <c r="I193" s="73">
        <f t="shared" si="8"/>
        <v>0</v>
      </c>
      <c r="J193" s="74" t="str">
        <f t="shared" si="9"/>
        <v>100%</v>
      </c>
      <c r="K193" s="75">
        <f t="shared" si="10"/>
        <v>0</v>
      </c>
      <c r="L193" s="80"/>
    </row>
    <row r="194" spans="1:12" x14ac:dyDescent="0.25">
      <c r="A194" s="70"/>
      <c r="B194" s="71"/>
      <c r="C194" s="71"/>
      <c r="D194" s="71"/>
      <c r="E194" s="71"/>
      <c r="F194" s="72"/>
      <c r="G194" s="72"/>
      <c r="H194" s="73"/>
      <c r="I194" s="73">
        <f t="shared" si="8"/>
        <v>0</v>
      </c>
      <c r="J194" s="74" t="str">
        <f t="shared" si="9"/>
        <v>100%</v>
      </c>
      <c r="K194" s="75">
        <f t="shared" si="10"/>
        <v>0</v>
      </c>
      <c r="L194" s="80"/>
    </row>
    <row r="195" spans="1:12" x14ac:dyDescent="0.25">
      <c r="A195" s="70"/>
      <c r="B195" s="71"/>
      <c r="C195" s="71"/>
      <c r="D195" s="71"/>
      <c r="E195" s="71"/>
      <c r="F195" s="72"/>
      <c r="G195" s="72"/>
      <c r="H195" s="73"/>
      <c r="I195" s="73">
        <f t="shared" si="8"/>
        <v>0</v>
      </c>
      <c r="J195" s="74" t="str">
        <f t="shared" si="9"/>
        <v>100%</v>
      </c>
      <c r="K195" s="75">
        <f t="shared" si="10"/>
        <v>0</v>
      </c>
      <c r="L195" s="80"/>
    </row>
    <row r="196" spans="1:12" x14ac:dyDescent="0.25">
      <c r="A196" s="70"/>
      <c r="B196" s="71"/>
      <c r="C196" s="71"/>
      <c r="D196" s="71"/>
      <c r="E196" s="71"/>
      <c r="F196" s="72"/>
      <c r="G196" s="72"/>
      <c r="H196" s="73"/>
      <c r="I196" s="73">
        <f t="shared" si="8"/>
        <v>0</v>
      </c>
      <c r="J196" s="74" t="str">
        <f t="shared" si="9"/>
        <v>100%</v>
      </c>
      <c r="K196" s="75">
        <f t="shared" si="10"/>
        <v>0</v>
      </c>
      <c r="L196" s="80"/>
    </row>
    <row r="197" spans="1:12" x14ac:dyDescent="0.25">
      <c r="A197" s="70"/>
      <c r="B197" s="71"/>
      <c r="C197" s="71"/>
      <c r="D197" s="71"/>
      <c r="E197" s="71"/>
      <c r="F197" s="72"/>
      <c r="G197" s="72"/>
      <c r="H197" s="73"/>
      <c r="I197" s="73">
        <f t="shared" si="8"/>
        <v>0</v>
      </c>
      <c r="J197" s="74" t="str">
        <f t="shared" si="9"/>
        <v>100%</v>
      </c>
      <c r="K197" s="75">
        <f t="shared" si="10"/>
        <v>0</v>
      </c>
      <c r="L197" s="80"/>
    </row>
    <row r="198" spans="1:12" x14ac:dyDescent="0.25">
      <c r="A198" s="70"/>
      <c r="B198" s="71"/>
      <c r="C198" s="71"/>
      <c r="D198" s="71"/>
      <c r="E198" s="71"/>
      <c r="F198" s="72"/>
      <c r="G198" s="72"/>
      <c r="H198" s="73"/>
      <c r="I198" s="73">
        <f t="shared" si="8"/>
        <v>0</v>
      </c>
      <c r="J198" s="74" t="str">
        <f t="shared" si="9"/>
        <v>100%</v>
      </c>
      <c r="K198" s="75">
        <f t="shared" si="10"/>
        <v>0</v>
      </c>
      <c r="L198" s="80"/>
    </row>
    <row r="199" spans="1:12" x14ac:dyDescent="0.25">
      <c r="A199" s="70"/>
      <c r="B199" s="71"/>
      <c r="C199" s="71"/>
      <c r="D199" s="71"/>
      <c r="E199" s="71"/>
      <c r="F199" s="72"/>
      <c r="G199" s="72"/>
      <c r="H199" s="73"/>
      <c r="I199" s="73">
        <f t="shared" si="8"/>
        <v>0</v>
      </c>
      <c r="J199" s="74" t="str">
        <f t="shared" si="9"/>
        <v>100%</v>
      </c>
      <c r="K199" s="75">
        <f t="shared" si="10"/>
        <v>0</v>
      </c>
      <c r="L199" s="80"/>
    </row>
    <row r="200" spans="1:12" x14ac:dyDescent="0.25">
      <c r="A200" s="70"/>
      <c r="B200" s="71"/>
      <c r="C200" s="71"/>
      <c r="D200" s="71"/>
      <c r="E200" s="71"/>
      <c r="F200" s="72"/>
      <c r="G200" s="72"/>
      <c r="H200" s="73"/>
      <c r="I200" s="73">
        <f t="shared" ref="I200:I263" si="11">+H200</f>
        <v>0</v>
      </c>
      <c r="J200" s="74" t="str">
        <f t="shared" ref="J200:J263" si="12">IF(C200="Coûts moniteurs",$E$16,"100%")</f>
        <v>100%</v>
      </c>
      <c r="K200" s="75">
        <f t="shared" ref="K200:K263" si="13">+I200*J200</f>
        <v>0</v>
      </c>
      <c r="L200" s="80"/>
    </row>
    <row r="201" spans="1:12" x14ac:dyDescent="0.25">
      <c r="A201" s="70"/>
      <c r="B201" s="71"/>
      <c r="C201" s="71"/>
      <c r="D201" s="71"/>
      <c r="E201" s="71"/>
      <c r="F201" s="72"/>
      <c r="G201" s="72"/>
      <c r="H201" s="73"/>
      <c r="I201" s="73">
        <f t="shared" si="11"/>
        <v>0</v>
      </c>
      <c r="J201" s="74" t="str">
        <f t="shared" si="12"/>
        <v>100%</v>
      </c>
      <c r="K201" s="75">
        <f t="shared" si="13"/>
        <v>0</v>
      </c>
      <c r="L201" s="80"/>
    </row>
    <row r="202" spans="1:12" x14ac:dyDescent="0.25">
      <c r="A202" s="70"/>
      <c r="B202" s="71"/>
      <c r="C202" s="71"/>
      <c r="D202" s="71"/>
      <c r="E202" s="71"/>
      <c r="F202" s="72"/>
      <c r="G202" s="72"/>
      <c r="H202" s="73"/>
      <c r="I202" s="73">
        <f t="shared" si="11"/>
        <v>0</v>
      </c>
      <c r="J202" s="74" t="str">
        <f t="shared" si="12"/>
        <v>100%</v>
      </c>
      <c r="K202" s="75">
        <f t="shared" si="13"/>
        <v>0</v>
      </c>
      <c r="L202" s="80"/>
    </row>
    <row r="203" spans="1:12" x14ac:dyDescent="0.25">
      <c r="A203" s="70"/>
      <c r="B203" s="71"/>
      <c r="C203" s="71"/>
      <c r="D203" s="71"/>
      <c r="E203" s="71"/>
      <c r="F203" s="72"/>
      <c r="G203" s="72"/>
      <c r="H203" s="73"/>
      <c r="I203" s="73">
        <f t="shared" si="11"/>
        <v>0</v>
      </c>
      <c r="J203" s="74" t="str">
        <f t="shared" si="12"/>
        <v>100%</v>
      </c>
      <c r="K203" s="75">
        <f t="shared" si="13"/>
        <v>0</v>
      </c>
      <c r="L203" s="80"/>
    </row>
    <row r="204" spans="1:12" x14ac:dyDescent="0.25">
      <c r="A204" s="70"/>
      <c r="B204" s="71"/>
      <c r="C204" s="71"/>
      <c r="D204" s="71"/>
      <c r="E204" s="71"/>
      <c r="F204" s="72"/>
      <c r="G204" s="72"/>
      <c r="H204" s="73"/>
      <c r="I204" s="73">
        <f t="shared" si="11"/>
        <v>0</v>
      </c>
      <c r="J204" s="74" t="str">
        <f t="shared" si="12"/>
        <v>100%</v>
      </c>
      <c r="K204" s="75">
        <f t="shared" si="13"/>
        <v>0</v>
      </c>
      <c r="L204" s="80"/>
    </row>
    <row r="205" spans="1:12" x14ac:dyDescent="0.25">
      <c r="A205" s="70"/>
      <c r="B205" s="71"/>
      <c r="C205" s="71"/>
      <c r="D205" s="71"/>
      <c r="E205" s="71"/>
      <c r="F205" s="72"/>
      <c r="G205" s="72"/>
      <c r="H205" s="73"/>
      <c r="I205" s="73">
        <f t="shared" si="11"/>
        <v>0</v>
      </c>
      <c r="J205" s="74" t="str">
        <f t="shared" si="12"/>
        <v>100%</v>
      </c>
      <c r="K205" s="75">
        <f t="shared" si="13"/>
        <v>0</v>
      </c>
      <c r="L205" s="80"/>
    </row>
    <row r="206" spans="1:12" x14ac:dyDescent="0.25">
      <c r="A206" s="70"/>
      <c r="B206" s="71"/>
      <c r="C206" s="71"/>
      <c r="D206" s="71"/>
      <c r="E206" s="71"/>
      <c r="F206" s="72"/>
      <c r="G206" s="72"/>
      <c r="H206" s="73"/>
      <c r="I206" s="73">
        <f t="shared" si="11"/>
        <v>0</v>
      </c>
      <c r="J206" s="74" t="str">
        <f t="shared" si="12"/>
        <v>100%</v>
      </c>
      <c r="K206" s="75">
        <f t="shared" si="13"/>
        <v>0</v>
      </c>
      <c r="L206" s="80"/>
    </row>
    <row r="207" spans="1:12" x14ac:dyDescent="0.25">
      <c r="A207" s="70"/>
      <c r="B207" s="71"/>
      <c r="C207" s="71"/>
      <c r="D207" s="71"/>
      <c r="E207" s="71"/>
      <c r="F207" s="72"/>
      <c r="G207" s="72"/>
      <c r="H207" s="73"/>
      <c r="I207" s="73">
        <f t="shared" si="11"/>
        <v>0</v>
      </c>
      <c r="J207" s="74" t="str">
        <f t="shared" si="12"/>
        <v>100%</v>
      </c>
      <c r="K207" s="75">
        <f t="shared" si="13"/>
        <v>0</v>
      </c>
      <c r="L207" s="80"/>
    </row>
    <row r="208" spans="1:12" x14ac:dyDescent="0.25">
      <c r="A208" s="70"/>
      <c r="B208" s="71"/>
      <c r="C208" s="71"/>
      <c r="D208" s="71"/>
      <c r="E208" s="71"/>
      <c r="F208" s="72"/>
      <c r="G208" s="72"/>
      <c r="H208" s="73"/>
      <c r="I208" s="73">
        <f t="shared" si="11"/>
        <v>0</v>
      </c>
      <c r="J208" s="74" t="str">
        <f t="shared" si="12"/>
        <v>100%</v>
      </c>
      <c r="K208" s="75">
        <f t="shared" si="13"/>
        <v>0</v>
      </c>
      <c r="L208" s="80"/>
    </row>
    <row r="209" spans="1:12" x14ac:dyDescent="0.25">
      <c r="A209" s="70"/>
      <c r="B209" s="71"/>
      <c r="C209" s="71"/>
      <c r="D209" s="71"/>
      <c r="E209" s="71"/>
      <c r="F209" s="72"/>
      <c r="G209" s="72"/>
      <c r="H209" s="73"/>
      <c r="I209" s="73">
        <f t="shared" si="11"/>
        <v>0</v>
      </c>
      <c r="J209" s="74" t="str">
        <f t="shared" si="12"/>
        <v>100%</v>
      </c>
      <c r="K209" s="75">
        <f t="shared" si="13"/>
        <v>0</v>
      </c>
      <c r="L209" s="80"/>
    </row>
    <row r="210" spans="1:12" x14ac:dyDescent="0.25">
      <c r="A210" s="70"/>
      <c r="B210" s="71"/>
      <c r="C210" s="71"/>
      <c r="D210" s="71"/>
      <c r="E210" s="71"/>
      <c r="F210" s="72"/>
      <c r="G210" s="72"/>
      <c r="H210" s="73"/>
      <c r="I210" s="73">
        <f t="shared" si="11"/>
        <v>0</v>
      </c>
      <c r="J210" s="74" t="str">
        <f t="shared" si="12"/>
        <v>100%</v>
      </c>
      <c r="K210" s="75">
        <f t="shared" si="13"/>
        <v>0</v>
      </c>
      <c r="L210" s="80"/>
    </row>
    <row r="211" spans="1:12" x14ac:dyDescent="0.25">
      <c r="A211" s="70"/>
      <c r="B211" s="71"/>
      <c r="C211" s="71"/>
      <c r="D211" s="71"/>
      <c r="E211" s="71"/>
      <c r="F211" s="72"/>
      <c r="G211" s="72"/>
      <c r="H211" s="73"/>
      <c r="I211" s="73">
        <f t="shared" si="11"/>
        <v>0</v>
      </c>
      <c r="J211" s="74" t="str">
        <f t="shared" si="12"/>
        <v>100%</v>
      </c>
      <c r="K211" s="75">
        <f t="shared" si="13"/>
        <v>0</v>
      </c>
      <c r="L211" s="80"/>
    </row>
    <row r="212" spans="1:12" x14ac:dyDescent="0.25">
      <c r="A212" s="70"/>
      <c r="B212" s="71"/>
      <c r="C212" s="71"/>
      <c r="D212" s="71"/>
      <c r="E212" s="71"/>
      <c r="F212" s="72"/>
      <c r="G212" s="72"/>
      <c r="H212" s="73"/>
      <c r="I212" s="73">
        <f t="shared" si="11"/>
        <v>0</v>
      </c>
      <c r="J212" s="74" t="str">
        <f t="shared" si="12"/>
        <v>100%</v>
      </c>
      <c r="K212" s="75">
        <f t="shared" si="13"/>
        <v>0</v>
      </c>
      <c r="L212" s="80"/>
    </row>
    <row r="213" spans="1:12" x14ac:dyDescent="0.25">
      <c r="A213" s="70"/>
      <c r="B213" s="71"/>
      <c r="C213" s="71"/>
      <c r="D213" s="71"/>
      <c r="E213" s="71"/>
      <c r="F213" s="72"/>
      <c r="G213" s="72"/>
      <c r="H213" s="73"/>
      <c r="I213" s="73">
        <f t="shared" si="11"/>
        <v>0</v>
      </c>
      <c r="J213" s="74" t="str">
        <f t="shared" si="12"/>
        <v>100%</v>
      </c>
      <c r="K213" s="75">
        <f t="shared" si="13"/>
        <v>0</v>
      </c>
      <c r="L213" s="80"/>
    </row>
    <row r="214" spans="1:12" x14ac:dyDescent="0.25">
      <c r="A214" s="70"/>
      <c r="B214" s="71"/>
      <c r="C214" s="71"/>
      <c r="D214" s="71"/>
      <c r="E214" s="71"/>
      <c r="F214" s="72"/>
      <c r="G214" s="72"/>
      <c r="H214" s="73"/>
      <c r="I214" s="73">
        <f t="shared" si="11"/>
        <v>0</v>
      </c>
      <c r="J214" s="74" t="str">
        <f t="shared" si="12"/>
        <v>100%</v>
      </c>
      <c r="K214" s="75">
        <f t="shared" si="13"/>
        <v>0</v>
      </c>
      <c r="L214" s="80"/>
    </row>
    <row r="215" spans="1:12" x14ac:dyDescent="0.25">
      <c r="A215" s="70"/>
      <c r="B215" s="71"/>
      <c r="C215" s="71"/>
      <c r="D215" s="71"/>
      <c r="E215" s="71"/>
      <c r="F215" s="72"/>
      <c r="G215" s="72"/>
      <c r="H215" s="73"/>
      <c r="I215" s="73">
        <f t="shared" si="11"/>
        <v>0</v>
      </c>
      <c r="J215" s="74" t="str">
        <f t="shared" si="12"/>
        <v>100%</v>
      </c>
      <c r="K215" s="75">
        <f t="shared" si="13"/>
        <v>0</v>
      </c>
      <c r="L215" s="80"/>
    </row>
    <row r="216" spans="1:12" x14ac:dyDescent="0.25">
      <c r="A216" s="70"/>
      <c r="B216" s="71"/>
      <c r="C216" s="71"/>
      <c r="D216" s="71"/>
      <c r="E216" s="71"/>
      <c r="F216" s="72"/>
      <c r="G216" s="72"/>
      <c r="H216" s="73"/>
      <c r="I216" s="73">
        <f t="shared" si="11"/>
        <v>0</v>
      </c>
      <c r="J216" s="74" t="str">
        <f t="shared" si="12"/>
        <v>100%</v>
      </c>
      <c r="K216" s="75">
        <f t="shared" si="13"/>
        <v>0</v>
      </c>
      <c r="L216" s="80"/>
    </row>
    <row r="217" spans="1:12" x14ac:dyDescent="0.25">
      <c r="A217" s="70"/>
      <c r="B217" s="71"/>
      <c r="C217" s="71"/>
      <c r="D217" s="71"/>
      <c r="E217" s="71"/>
      <c r="F217" s="72"/>
      <c r="G217" s="72"/>
      <c r="H217" s="73"/>
      <c r="I217" s="73">
        <f t="shared" si="11"/>
        <v>0</v>
      </c>
      <c r="J217" s="74" t="str">
        <f t="shared" si="12"/>
        <v>100%</v>
      </c>
      <c r="K217" s="75">
        <f t="shared" si="13"/>
        <v>0</v>
      </c>
      <c r="L217" s="80"/>
    </row>
    <row r="218" spans="1:12" x14ac:dyDescent="0.25">
      <c r="A218" s="70"/>
      <c r="B218" s="71"/>
      <c r="C218" s="71"/>
      <c r="D218" s="71"/>
      <c r="E218" s="71"/>
      <c r="F218" s="72"/>
      <c r="G218" s="72"/>
      <c r="H218" s="73"/>
      <c r="I218" s="73">
        <f t="shared" si="11"/>
        <v>0</v>
      </c>
      <c r="J218" s="74" t="str">
        <f t="shared" si="12"/>
        <v>100%</v>
      </c>
      <c r="K218" s="75">
        <f t="shared" si="13"/>
        <v>0</v>
      </c>
      <c r="L218" s="80"/>
    </row>
    <row r="219" spans="1:12" x14ac:dyDescent="0.25">
      <c r="A219" s="70"/>
      <c r="B219" s="71"/>
      <c r="C219" s="71"/>
      <c r="D219" s="71"/>
      <c r="E219" s="71"/>
      <c r="F219" s="72"/>
      <c r="G219" s="72"/>
      <c r="H219" s="73"/>
      <c r="I219" s="73">
        <f t="shared" si="11"/>
        <v>0</v>
      </c>
      <c r="J219" s="74" t="str">
        <f t="shared" si="12"/>
        <v>100%</v>
      </c>
      <c r="K219" s="75">
        <f t="shared" si="13"/>
        <v>0</v>
      </c>
      <c r="L219" s="80"/>
    </row>
    <row r="220" spans="1:12" x14ac:dyDescent="0.25">
      <c r="A220" s="70"/>
      <c r="B220" s="71"/>
      <c r="C220" s="71"/>
      <c r="D220" s="71"/>
      <c r="E220" s="71"/>
      <c r="F220" s="72"/>
      <c r="G220" s="72"/>
      <c r="H220" s="73"/>
      <c r="I220" s="73">
        <f t="shared" si="11"/>
        <v>0</v>
      </c>
      <c r="J220" s="74" t="str">
        <f t="shared" si="12"/>
        <v>100%</v>
      </c>
      <c r="K220" s="75">
        <f t="shared" si="13"/>
        <v>0</v>
      </c>
      <c r="L220" s="80"/>
    </row>
    <row r="221" spans="1:12" x14ac:dyDescent="0.25">
      <c r="A221" s="70"/>
      <c r="B221" s="71"/>
      <c r="C221" s="71"/>
      <c r="D221" s="71"/>
      <c r="E221" s="71"/>
      <c r="F221" s="72"/>
      <c r="G221" s="72"/>
      <c r="H221" s="73"/>
      <c r="I221" s="73">
        <f t="shared" si="11"/>
        <v>0</v>
      </c>
      <c r="J221" s="74" t="str">
        <f t="shared" si="12"/>
        <v>100%</v>
      </c>
      <c r="K221" s="75">
        <f t="shared" si="13"/>
        <v>0</v>
      </c>
      <c r="L221" s="80"/>
    </row>
    <row r="222" spans="1:12" x14ac:dyDescent="0.25">
      <c r="A222" s="70"/>
      <c r="B222" s="71"/>
      <c r="C222" s="71"/>
      <c r="D222" s="71"/>
      <c r="E222" s="71"/>
      <c r="F222" s="72"/>
      <c r="G222" s="72"/>
      <c r="H222" s="73"/>
      <c r="I222" s="73">
        <f t="shared" si="11"/>
        <v>0</v>
      </c>
      <c r="J222" s="74" t="str">
        <f t="shared" si="12"/>
        <v>100%</v>
      </c>
      <c r="K222" s="75">
        <f t="shared" si="13"/>
        <v>0</v>
      </c>
      <c r="L222" s="80"/>
    </row>
    <row r="223" spans="1:12" x14ac:dyDescent="0.25">
      <c r="A223" s="70"/>
      <c r="B223" s="71"/>
      <c r="C223" s="71"/>
      <c r="D223" s="71"/>
      <c r="E223" s="71"/>
      <c r="F223" s="72"/>
      <c r="G223" s="72"/>
      <c r="H223" s="73"/>
      <c r="I223" s="73">
        <f t="shared" si="11"/>
        <v>0</v>
      </c>
      <c r="J223" s="74" t="str">
        <f t="shared" si="12"/>
        <v>100%</v>
      </c>
      <c r="K223" s="75">
        <f t="shared" si="13"/>
        <v>0</v>
      </c>
      <c r="L223" s="80"/>
    </row>
    <row r="224" spans="1:12" x14ac:dyDescent="0.25">
      <c r="A224" s="70"/>
      <c r="B224" s="71"/>
      <c r="C224" s="71"/>
      <c r="D224" s="71"/>
      <c r="E224" s="71"/>
      <c r="F224" s="72"/>
      <c r="G224" s="72"/>
      <c r="H224" s="73"/>
      <c r="I224" s="73">
        <f t="shared" si="11"/>
        <v>0</v>
      </c>
      <c r="J224" s="74" t="str">
        <f t="shared" si="12"/>
        <v>100%</v>
      </c>
      <c r="K224" s="75">
        <f t="shared" si="13"/>
        <v>0</v>
      </c>
      <c r="L224" s="80"/>
    </row>
    <row r="225" spans="1:12" x14ac:dyDescent="0.25">
      <c r="A225" s="70"/>
      <c r="B225" s="71"/>
      <c r="C225" s="71"/>
      <c r="D225" s="71"/>
      <c r="E225" s="71"/>
      <c r="F225" s="72"/>
      <c r="G225" s="72"/>
      <c r="H225" s="73"/>
      <c r="I225" s="73">
        <f t="shared" si="11"/>
        <v>0</v>
      </c>
      <c r="J225" s="74" t="str">
        <f t="shared" si="12"/>
        <v>100%</v>
      </c>
      <c r="K225" s="75">
        <f t="shared" si="13"/>
        <v>0</v>
      </c>
      <c r="L225" s="80"/>
    </row>
    <row r="226" spans="1:12" x14ac:dyDescent="0.25">
      <c r="A226" s="70"/>
      <c r="B226" s="71"/>
      <c r="C226" s="71"/>
      <c r="D226" s="71"/>
      <c r="E226" s="71"/>
      <c r="F226" s="72"/>
      <c r="G226" s="72"/>
      <c r="H226" s="73"/>
      <c r="I226" s="73">
        <f t="shared" si="11"/>
        <v>0</v>
      </c>
      <c r="J226" s="74" t="str">
        <f t="shared" si="12"/>
        <v>100%</v>
      </c>
      <c r="K226" s="75">
        <f t="shared" si="13"/>
        <v>0</v>
      </c>
      <c r="L226" s="80"/>
    </row>
    <row r="227" spans="1:12" x14ac:dyDescent="0.25">
      <c r="A227" s="70"/>
      <c r="B227" s="71"/>
      <c r="C227" s="71"/>
      <c r="D227" s="71"/>
      <c r="E227" s="71"/>
      <c r="F227" s="72"/>
      <c r="G227" s="72"/>
      <c r="H227" s="73"/>
      <c r="I227" s="73">
        <f t="shared" si="11"/>
        <v>0</v>
      </c>
      <c r="J227" s="74" t="str">
        <f t="shared" si="12"/>
        <v>100%</v>
      </c>
      <c r="K227" s="75">
        <f t="shared" si="13"/>
        <v>0</v>
      </c>
      <c r="L227" s="80"/>
    </row>
    <row r="228" spans="1:12" x14ac:dyDescent="0.25">
      <c r="A228" s="70"/>
      <c r="B228" s="71"/>
      <c r="C228" s="71"/>
      <c r="D228" s="71"/>
      <c r="E228" s="71"/>
      <c r="F228" s="72"/>
      <c r="G228" s="72"/>
      <c r="H228" s="73"/>
      <c r="I228" s="73">
        <f t="shared" si="11"/>
        <v>0</v>
      </c>
      <c r="J228" s="74" t="str">
        <f t="shared" si="12"/>
        <v>100%</v>
      </c>
      <c r="K228" s="75">
        <f t="shared" si="13"/>
        <v>0</v>
      </c>
      <c r="L228" s="80"/>
    </row>
    <row r="229" spans="1:12" x14ac:dyDescent="0.25">
      <c r="A229" s="70"/>
      <c r="B229" s="71"/>
      <c r="C229" s="71"/>
      <c r="D229" s="71"/>
      <c r="E229" s="71"/>
      <c r="F229" s="72"/>
      <c r="G229" s="72"/>
      <c r="H229" s="73"/>
      <c r="I229" s="73">
        <f t="shared" si="11"/>
        <v>0</v>
      </c>
      <c r="J229" s="74" t="str">
        <f t="shared" si="12"/>
        <v>100%</v>
      </c>
      <c r="K229" s="75">
        <f t="shared" si="13"/>
        <v>0</v>
      </c>
      <c r="L229" s="80"/>
    </row>
    <row r="230" spans="1:12" x14ac:dyDescent="0.25">
      <c r="A230" s="70"/>
      <c r="B230" s="71"/>
      <c r="C230" s="71"/>
      <c r="D230" s="71"/>
      <c r="E230" s="71"/>
      <c r="F230" s="72"/>
      <c r="G230" s="72"/>
      <c r="H230" s="73"/>
      <c r="I230" s="73">
        <f t="shared" si="11"/>
        <v>0</v>
      </c>
      <c r="J230" s="74" t="str">
        <f t="shared" si="12"/>
        <v>100%</v>
      </c>
      <c r="K230" s="75">
        <f t="shared" si="13"/>
        <v>0</v>
      </c>
      <c r="L230" s="80"/>
    </row>
    <row r="231" spans="1:12" x14ac:dyDescent="0.25">
      <c r="A231" s="70"/>
      <c r="B231" s="71"/>
      <c r="C231" s="71"/>
      <c r="D231" s="71"/>
      <c r="E231" s="71"/>
      <c r="F231" s="72"/>
      <c r="G231" s="72"/>
      <c r="H231" s="73"/>
      <c r="I231" s="73">
        <f t="shared" si="11"/>
        <v>0</v>
      </c>
      <c r="J231" s="74" t="str">
        <f t="shared" si="12"/>
        <v>100%</v>
      </c>
      <c r="K231" s="75">
        <f t="shared" si="13"/>
        <v>0</v>
      </c>
      <c r="L231" s="80"/>
    </row>
    <row r="232" spans="1:12" x14ac:dyDescent="0.25">
      <c r="A232" s="70"/>
      <c r="B232" s="71"/>
      <c r="C232" s="71"/>
      <c r="D232" s="71"/>
      <c r="E232" s="71"/>
      <c r="F232" s="72"/>
      <c r="G232" s="72"/>
      <c r="H232" s="73"/>
      <c r="I232" s="73">
        <f t="shared" si="11"/>
        <v>0</v>
      </c>
      <c r="J232" s="74" t="str">
        <f t="shared" si="12"/>
        <v>100%</v>
      </c>
      <c r="K232" s="75">
        <f t="shared" si="13"/>
        <v>0</v>
      </c>
      <c r="L232" s="80"/>
    </row>
    <row r="233" spans="1:12" x14ac:dyDescent="0.25">
      <c r="A233" s="70"/>
      <c r="B233" s="71"/>
      <c r="C233" s="71"/>
      <c r="D233" s="71"/>
      <c r="E233" s="71"/>
      <c r="F233" s="72"/>
      <c r="G233" s="72"/>
      <c r="H233" s="73"/>
      <c r="I233" s="73">
        <f t="shared" si="11"/>
        <v>0</v>
      </c>
      <c r="J233" s="74" t="str">
        <f t="shared" si="12"/>
        <v>100%</v>
      </c>
      <c r="K233" s="75">
        <f t="shared" si="13"/>
        <v>0</v>
      </c>
      <c r="L233" s="80"/>
    </row>
    <row r="234" spans="1:12" x14ac:dyDescent="0.25">
      <c r="A234" s="70"/>
      <c r="B234" s="71"/>
      <c r="C234" s="71"/>
      <c r="D234" s="71"/>
      <c r="E234" s="71"/>
      <c r="F234" s="72"/>
      <c r="G234" s="72"/>
      <c r="H234" s="73"/>
      <c r="I234" s="73">
        <f t="shared" si="11"/>
        <v>0</v>
      </c>
      <c r="J234" s="74" t="str">
        <f t="shared" si="12"/>
        <v>100%</v>
      </c>
      <c r="K234" s="75">
        <f t="shared" si="13"/>
        <v>0</v>
      </c>
      <c r="L234" s="80"/>
    </row>
    <row r="235" spans="1:12" x14ac:dyDescent="0.25">
      <c r="A235" s="70"/>
      <c r="B235" s="71"/>
      <c r="C235" s="71"/>
      <c r="D235" s="71"/>
      <c r="E235" s="71"/>
      <c r="F235" s="72"/>
      <c r="G235" s="72"/>
      <c r="H235" s="73"/>
      <c r="I235" s="73">
        <f t="shared" si="11"/>
        <v>0</v>
      </c>
      <c r="J235" s="74" t="str">
        <f t="shared" si="12"/>
        <v>100%</v>
      </c>
      <c r="K235" s="75">
        <f t="shared" si="13"/>
        <v>0</v>
      </c>
      <c r="L235" s="80"/>
    </row>
    <row r="236" spans="1:12" x14ac:dyDescent="0.25">
      <c r="A236" s="70"/>
      <c r="B236" s="71"/>
      <c r="C236" s="71"/>
      <c r="D236" s="71"/>
      <c r="E236" s="71"/>
      <c r="F236" s="72"/>
      <c r="G236" s="72"/>
      <c r="H236" s="73"/>
      <c r="I236" s="73">
        <f t="shared" si="11"/>
        <v>0</v>
      </c>
      <c r="J236" s="74" t="str">
        <f t="shared" si="12"/>
        <v>100%</v>
      </c>
      <c r="K236" s="75">
        <f t="shared" si="13"/>
        <v>0</v>
      </c>
      <c r="L236" s="80"/>
    </row>
    <row r="237" spans="1:12" x14ac:dyDescent="0.25">
      <c r="A237" s="70"/>
      <c r="B237" s="71"/>
      <c r="C237" s="71"/>
      <c r="D237" s="71"/>
      <c r="E237" s="71"/>
      <c r="F237" s="72"/>
      <c r="G237" s="72"/>
      <c r="H237" s="73"/>
      <c r="I237" s="73">
        <f t="shared" si="11"/>
        <v>0</v>
      </c>
      <c r="J237" s="74" t="str">
        <f t="shared" si="12"/>
        <v>100%</v>
      </c>
      <c r="K237" s="75">
        <f t="shared" si="13"/>
        <v>0</v>
      </c>
      <c r="L237" s="80"/>
    </row>
    <row r="238" spans="1:12" x14ac:dyDescent="0.25">
      <c r="A238" s="70"/>
      <c r="B238" s="71"/>
      <c r="C238" s="71"/>
      <c r="D238" s="71"/>
      <c r="E238" s="71"/>
      <c r="F238" s="72"/>
      <c r="G238" s="72"/>
      <c r="H238" s="73"/>
      <c r="I238" s="73">
        <f t="shared" si="11"/>
        <v>0</v>
      </c>
      <c r="J238" s="74" t="str">
        <f t="shared" si="12"/>
        <v>100%</v>
      </c>
      <c r="K238" s="75">
        <f t="shared" si="13"/>
        <v>0</v>
      </c>
      <c r="L238" s="80"/>
    </row>
    <row r="239" spans="1:12" x14ac:dyDescent="0.25">
      <c r="A239" s="70"/>
      <c r="B239" s="71"/>
      <c r="C239" s="71"/>
      <c r="D239" s="71"/>
      <c r="E239" s="71"/>
      <c r="F239" s="72"/>
      <c r="G239" s="72"/>
      <c r="H239" s="73"/>
      <c r="I239" s="73">
        <f t="shared" si="11"/>
        <v>0</v>
      </c>
      <c r="J239" s="74" t="str">
        <f t="shared" si="12"/>
        <v>100%</v>
      </c>
      <c r="K239" s="75">
        <f t="shared" si="13"/>
        <v>0</v>
      </c>
      <c r="L239" s="80"/>
    </row>
    <row r="240" spans="1:12" x14ac:dyDescent="0.25">
      <c r="A240" s="70"/>
      <c r="B240" s="71"/>
      <c r="C240" s="71"/>
      <c r="D240" s="71"/>
      <c r="E240" s="71"/>
      <c r="F240" s="72"/>
      <c r="G240" s="72"/>
      <c r="H240" s="73"/>
      <c r="I240" s="73">
        <f t="shared" si="11"/>
        <v>0</v>
      </c>
      <c r="J240" s="74" t="str">
        <f t="shared" si="12"/>
        <v>100%</v>
      </c>
      <c r="K240" s="75">
        <f t="shared" si="13"/>
        <v>0</v>
      </c>
      <c r="L240" s="80"/>
    </row>
    <row r="241" spans="1:12" x14ac:dyDescent="0.25">
      <c r="A241" s="70"/>
      <c r="B241" s="71"/>
      <c r="C241" s="71"/>
      <c r="D241" s="71"/>
      <c r="E241" s="71"/>
      <c r="F241" s="72"/>
      <c r="G241" s="72"/>
      <c r="H241" s="73"/>
      <c r="I241" s="73">
        <f t="shared" si="11"/>
        <v>0</v>
      </c>
      <c r="J241" s="74" t="str">
        <f t="shared" si="12"/>
        <v>100%</v>
      </c>
      <c r="K241" s="75">
        <f t="shared" si="13"/>
        <v>0</v>
      </c>
      <c r="L241" s="80"/>
    </row>
    <row r="242" spans="1:12" x14ac:dyDescent="0.25">
      <c r="A242" s="70"/>
      <c r="B242" s="71"/>
      <c r="C242" s="71"/>
      <c r="D242" s="71"/>
      <c r="E242" s="71"/>
      <c r="F242" s="72"/>
      <c r="G242" s="72"/>
      <c r="H242" s="73"/>
      <c r="I242" s="73">
        <f t="shared" si="11"/>
        <v>0</v>
      </c>
      <c r="J242" s="74" t="str">
        <f t="shared" si="12"/>
        <v>100%</v>
      </c>
      <c r="K242" s="75">
        <f t="shared" si="13"/>
        <v>0</v>
      </c>
      <c r="L242" s="80"/>
    </row>
    <row r="243" spans="1:12" x14ac:dyDescent="0.25">
      <c r="A243" s="70"/>
      <c r="B243" s="71"/>
      <c r="C243" s="71"/>
      <c r="D243" s="71"/>
      <c r="E243" s="71"/>
      <c r="F243" s="72"/>
      <c r="G243" s="72"/>
      <c r="H243" s="73"/>
      <c r="I243" s="73">
        <f t="shared" si="11"/>
        <v>0</v>
      </c>
      <c r="J243" s="74" t="str">
        <f t="shared" si="12"/>
        <v>100%</v>
      </c>
      <c r="K243" s="75">
        <f t="shared" si="13"/>
        <v>0</v>
      </c>
      <c r="L243" s="80"/>
    </row>
    <row r="244" spans="1:12" x14ac:dyDescent="0.25">
      <c r="A244" s="70"/>
      <c r="B244" s="71"/>
      <c r="C244" s="71"/>
      <c r="D244" s="71"/>
      <c r="E244" s="71"/>
      <c r="F244" s="72"/>
      <c r="G244" s="72"/>
      <c r="H244" s="73"/>
      <c r="I244" s="73">
        <f t="shared" si="11"/>
        <v>0</v>
      </c>
      <c r="J244" s="74" t="str">
        <f t="shared" si="12"/>
        <v>100%</v>
      </c>
      <c r="K244" s="75">
        <f t="shared" si="13"/>
        <v>0</v>
      </c>
      <c r="L244" s="80"/>
    </row>
    <row r="245" spans="1:12" x14ac:dyDescent="0.25">
      <c r="A245" s="70"/>
      <c r="B245" s="71"/>
      <c r="C245" s="71"/>
      <c r="D245" s="71"/>
      <c r="E245" s="71"/>
      <c r="F245" s="72"/>
      <c r="G245" s="72"/>
      <c r="H245" s="73"/>
      <c r="I245" s="73">
        <f t="shared" si="11"/>
        <v>0</v>
      </c>
      <c r="J245" s="74" t="str">
        <f t="shared" si="12"/>
        <v>100%</v>
      </c>
      <c r="K245" s="75">
        <f t="shared" si="13"/>
        <v>0</v>
      </c>
      <c r="L245" s="80"/>
    </row>
    <row r="246" spans="1:12" x14ac:dyDescent="0.25">
      <c r="A246" s="70"/>
      <c r="B246" s="71"/>
      <c r="C246" s="71"/>
      <c r="D246" s="71"/>
      <c r="E246" s="71"/>
      <c r="F246" s="72"/>
      <c r="G246" s="72"/>
      <c r="H246" s="73"/>
      <c r="I246" s="73">
        <f t="shared" si="11"/>
        <v>0</v>
      </c>
      <c r="J246" s="74" t="str">
        <f t="shared" si="12"/>
        <v>100%</v>
      </c>
      <c r="K246" s="75">
        <f t="shared" si="13"/>
        <v>0</v>
      </c>
      <c r="L246" s="80"/>
    </row>
    <row r="247" spans="1:12" x14ac:dyDescent="0.25">
      <c r="A247" s="70"/>
      <c r="B247" s="71"/>
      <c r="C247" s="71"/>
      <c r="D247" s="71"/>
      <c r="E247" s="71"/>
      <c r="F247" s="72"/>
      <c r="G247" s="72"/>
      <c r="H247" s="73"/>
      <c r="I247" s="73">
        <f t="shared" si="11"/>
        <v>0</v>
      </c>
      <c r="J247" s="74" t="str">
        <f t="shared" si="12"/>
        <v>100%</v>
      </c>
      <c r="K247" s="75">
        <f t="shared" si="13"/>
        <v>0</v>
      </c>
      <c r="L247" s="80"/>
    </row>
    <row r="248" spans="1:12" x14ac:dyDescent="0.25">
      <c r="A248" s="70"/>
      <c r="B248" s="71"/>
      <c r="C248" s="71"/>
      <c r="D248" s="71"/>
      <c r="E248" s="71"/>
      <c r="F248" s="72"/>
      <c r="G248" s="72"/>
      <c r="H248" s="73"/>
      <c r="I248" s="73">
        <f t="shared" si="11"/>
        <v>0</v>
      </c>
      <c r="J248" s="74" t="str">
        <f t="shared" si="12"/>
        <v>100%</v>
      </c>
      <c r="K248" s="75">
        <f t="shared" si="13"/>
        <v>0</v>
      </c>
      <c r="L248" s="80"/>
    </row>
    <row r="249" spans="1:12" x14ac:dyDescent="0.25">
      <c r="A249" s="70"/>
      <c r="B249" s="71"/>
      <c r="C249" s="71"/>
      <c r="D249" s="71"/>
      <c r="E249" s="71"/>
      <c r="F249" s="72"/>
      <c r="G249" s="72"/>
      <c r="H249" s="73"/>
      <c r="I249" s="73">
        <f t="shared" si="11"/>
        <v>0</v>
      </c>
      <c r="J249" s="74" t="str">
        <f t="shared" si="12"/>
        <v>100%</v>
      </c>
      <c r="K249" s="75">
        <f t="shared" si="13"/>
        <v>0</v>
      </c>
      <c r="L249" s="80"/>
    </row>
    <row r="250" spans="1:12" x14ac:dyDescent="0.25">
      <c r="A250" s="70"/>
      <c r="B250" s="71"/>
      <c r="C250" s="71"/>
      <c r="D250" s="71"/>
      <c r="E250" s="71"/>
      <c r="F250" s="72"/>
      <c r="G250" s="72"/>
      <c r="H250" s="73"/>
      <c r="I250" s="73">
        <f t="shared" si="11"/>
        <v>0</v>
      </c>
      <c r="J250" s="74" t="str">
        <f t="shared" si="12"/>
        <v>100%</v>
      </c>
      <c r="K250" s="75">
        <f t="shared" si="13"/>
        <v>0</v>
      </c>
      <c r="L250" s="80"/>
    </row>
    <row r="251" spans="1:12" x14ac:dyDescent="0.25">
      <c r="A251" s="70"/>
      <c r="B251" s="71"/>
      <c r="C251" s="71"/>
      <c r="D251" s="71"/>
      <c r="E251" s="71"/>
      <c r="F251" s="72"/>
      <c r="G251" s="72"/>
      <c r="H251" s="73"/>
      <c r="I251" s="73">
        <f t="shared" si="11"/>
        <v>0</v>
      </c>
      <c r="J251" s="74" t="str">
        <f t="shared" si="12"/>
        <v>100%</v>
      </c>
      <c r="K251" s="75">
        <f t="shared" si="13"/>
        <v>0</v>
      </c>
      <c r="L251" s="80"/>
    </row>
    <row r="252" spans="1:12" x14ac:dyDescent="0.25">
      <c r="A252" s="70"/>
      <c r="B252" s="71"/>
      <c r="C252" s="71"/>
      <c r="D252" s="71"/>
      <c r="E252" s="71"/>
      <c r="F252" s="72"/>
      <c r="G252" s="72"/>
      <c r="H252" s="73"/>
      <c r="I252" s="73">
        <f t="shared" si="11"/>
        <v>0</v>
      </c>
      <c r="J252" s="74" t="str">
        <f t="shared" si="12"/>
        <v>100%</v>
      </c>
      <c r="K252" s="75">
        <f t="shared" si="13"/>
        <v>0</v>
      </c>
      <c r="L252" s="80"/>
    </row>
    <row r="253" spans="1:12" x14ac:dyDescent="0.25">
      <c r="A253" s="70"/>
      <c r="B253" s="71"/>
      <c r="C253" s="71"/>
      <c r="D253" s="71"/>
      <c r="E253" s="71"/>
      <c r="F253" s="72"/>
      <c r="G253" s="72"/>
      <c r="H253" s="73"/>
      <c r="I253" s="73">
        <f t="shared" si="11"/>
        <v>0</v>
      </c>
      <c r="J253" s="74" t="str">
        <f t="shared" si="12"/>
        <v>100%</v>
      </c>
      <c r="K253" s="75">
        <f t="shared" si="13"/>
        <v>0</v>
      </c>
      <c r="L253" s="80"/>
    </row>
    <row r="254" spans="1:12" x14ac:dyDescent="0.25">
      <c r="A254" s="70"/>
      <c r="B254" s="71"/>
      <c r="C254" s="71"/>
      <c r="D254" s="71"/>
      <c r="E254" s="71"/>
      <c r="F254" s="72"/>
      <c r="G254" s="72"/>
      <c r="H254" s="73"/>
      <c r="I254" s="73">
        <f t="shared" si="11"/>
        <v>0</v>
      </c>
      <c r="J254" s="74" t="str">
        <f t="shared" si="12"/>
        <v>100%</v>
      </c>
      <c r="K254" s="75">
        <f t="shared" si="13"/>
        <v>0</v>
      </c>
      <c r="L254" s="80"/>
    </row>
    <row r="255" spans="1:12" x14ac:dyDescent="0.25">
      <c r="A255" s="70"/>
      <c r="B255" s="71"/>
      <c r="C255" s="71"/>
      <c r="D255" s="71"/>
      <c r="E255" s="71"/>
      <c r="F255" s="72"/>
      <c r="G255" s="72"/>
      <c r="H255" s="73"/>
      <c r="I255" s="73">
        <f t="shared" si="11"/>
        <v>0</v>
      </c>
      <c r="J255" s="74" t="str">
        <f t="shared" si="12"/>
        <v>100%</v>
      </c>
      <c r="K255" s="75">
        <f t="shared" si="13"/>
        <v>0</v>
      </c>
      <c r="L255" s="80"/>
    </row>
    <row r="256" spans="1:12" x14ac:dyDescent="0.25">
      <c r="A256" s="70"/>
      <c r="B256" s="71"/>
      <c r="C256" s="71"/>
      <c r="D256" s="71"/>
      <c r="E256" s="71"/>
      <c r="F256" s="72"/>
      <c r="G256" s="72"/>
      <c r="H256" s="73"/>
      <c r="I256" s="73">
        <f t="shared" si="11"/>
        <v>0</v>
      </c>
      <c r="J256" s="74" t="str">
        <f t="shared" si="12"/>
        <v>100%</v>
      </c>
      <c r="K256" s="75">
        <f t="shared" si="13"/>
        <v>0</v>
      </c>
      <c r="L256" s="80"/>
    </row>
    <row r="257" spans="1:12" x14ac:dyDescent="0.25">
      <c r="A257" s="70"/>
      <c r="B257" s="71"/>
      <c r="C257" s="71"/>
      <c r="D257" s="71"/>
      <c r="E257" s="71"/>
      <c r="F257" s="72"/>
      <c r="G257" s="72"/>
      <c r="H257" s="73"/>
      <c r="I257" s="73">
        <f t="shared" si="11"/>
        <v>0</v>
      </c>
      <c r="J257" s="74" t="str">
        <f t="shared" si="12"/>
        <v>100%</v>
      </c>
      <c r="K257" s="75">
        <f t="shared" si="13"/>
        <v>0</v>
      </c>
      <c r="L257" s="80"/>
    </row>
    <row r="258" spans="1:12" x14ac:dyDescent="0.25">
      <c r="A258" s="70"/>
      <c r="B258" s="71"/>
      <c r="C258" s="71"/>
      <c r="D258" s="71"/>
      <c r="E258" s="71"/>
      <c r="F258" s="72"/>
      <c r="G258" s="72"/>
      <c r="H258" s="73"/>
      <c r="I258" s="73">
        <f t="shared" si="11"/>
        <v>0</v>
      </c>
      <c r="J258" s="74" t="str">
        <f t="shared" si="12"/>
        <v>100%</v>
      </c>
      <c r="K258" s="75">
        <f t="shared" si="13"/>
        <v>0</v>
      </c>
      <c r="L258" s="80"/>
    </row>
    <row r="259" spans="1:12" x14ac:dyDescent="0.25">
      <c r="A259" s="70"/>
      <c r="B259" s="71"/>
      <c r="C259" s="71"/>
      <c r="D259" s="71"/>
      <c r="E259" s="71"/>
      <c r="F259" s="72"/>
      <c r="G259" s="72"/>
      <c r="H259" s="73"/>
      <c r="I259" s="73">
        <f t="shared" si="11"/>
        <v>0</v>
      </c>
      <c r="J259" s="74" t="str">
        <f t="shared" si="12"/>
        <v>100%</v>
      </c>
      <c r="K259" s="75">
        <f t="shared" si="13"/>
        <v>0</v>
      </c>
      <c r="L259" s="80"/>
    </row>
    <row r="260" spans="1:12" x14ac:dyDescent="0.25">
      <c r="A260" s="70"/>
      <c r="B260" s="71"/>
      <c r="C260" s="71"/>
      <c r="D260" s="71"/>
      <c r="E260" s="71"/>
      <c r="F260" s="72"/>
      <c r="G260" s="72"/>
      <c r="H260" s="73"/>
      <c r="I260" s="73">
        <f t="shared" si="11"/>
        <v>0</v>
      </c>
      <c r="J260" s="74" t="str">
        <f t="shared" si="12"/>
        <v>100%</v>
      </c>
      <c r="K260" s="75">
        <f t="shared" si="13"/>
        <v>0</v>
      </c>
      <c r="L260" s="80"/>
    </row>
    <row r="261" spans="1:12" x14ac:dyDescent="0.25">
      <c r="A261" s="70"/>
      <c r="B261" s="71"/>
      <c r="C261" s="71"/>
      <c r="D261" s="71"/>
      <c r="E261" s="71"/>
      <c r="F261" s="72"/>
      <c r="G261" s="72"/>
      <c r="H261" s="73"/>
      <c r="I261" s="73">
        <f t="shared" si="11"/>
        <v>0</v>
      </c>
      <c r="J261" s="74" t="str">
        <f t="shared" si="12"/>
        <v>100%</v>
      </c>
      <c r="K261" s="75">
        <f t="shared" si="13"/>
        <v>0</v>
      </c>
      <c r="L261" s="80"/>
    </row>
    <row r="262" spans="1:12" x14ac:dyDescent="0.25">
      <c r="A262" s="70"/>
      <c r="B262" s="71"/>
      <c r="C262" s="71"/>
      <c r="D262" s="71"/>
      <c r="E262" s="71"/>
      <c r="F262" s="72"/>
      <c r="G262" s="72"/>
      <c r="H262" s="73"/>
      <c r="I262" s="73">
        <f t="shared" si="11"/>
        <v>0</v>
      </c>
      <c r="J262" s="74" t="str">
        <f t="shared" si="12"/>
        <v>100%</v>
      </c>
      <c r="K262" s="75">
        <f t="shared" si="13"/>
        <v>0</v>
      </c>
      <c r="L262" s="80"/>
    </row>
    <row r="263" spans="1:12" x14ac:dyDescent="0.25">
      <c r="A263" s="70"/>
      <c r="B263" s="71"/>
      <c r="C263" s="71"/>
      <c r="D263" s="71"/>
      <c r="E263" s="71"/>
      <c r="F263" s="72"/>
      <c r="G263" s="72"/>
      <c r="H263" s="73"/>
      <c r="I263" s="73">
        <f t="shared" si="11"/>
        <v>0</v>
      </c>
      <c r="J263" s="74" t="str">
        <f t="shared" si="12"/>
        <v>100%</v>
      </c>
      <c r="K263" s="75">
        <f t="shared" si="13"/>
        <v>0</v>
      </c>
      <c r="L263" s="80"/>
    </row>
    <row r="264" spans="1:12" x14ac:dyDescent="0.25">
      <c r="A264" s="70"/>
      <c r="B264" s="71"/>
      <c r="C264" s="71"/>
      <c r="D264" s="71"/>
      <c r="E264" s="71"/>
      <c r="F264" s="72"/>
      <c r="G264" s="72"/>
      <c r="H264" s="73"/>
      <c r="I264" s="73">
        <f t="shared" ref="I264:I299" si="14">+H264</f>
        <v>0</v>
      </c>
      <c r="J264" s="74" t="str">
        <f t="shared" ref="J264:J299" si="15">IF(C264="Coûts moniteurs",$E$16,"100%")</f>
        <v>100%</v>
      </c>
      <c r="K264" s="75">
        <f t="shared" ref="K264:K299" si="16">+I264*J264</f>
        <v>0</v>
      </c>
      <c r="L264" s="80"/>
    </row>
    <row r="265" spans="1:12" x14ac:dyDescent="0.25">
      <c r="A265" s="70"/>
      <c r="B265" s="71"/>
      <c r="C265" s="71"/>
      <c r="D265" s="71"/>
      <c r="E265" s="71"/>
      <c r="F265" s="72"/>
      <c r="G265" s="72"/>
      <c r="H265" s="73"/>
      <c r="I265" s="73">
        <f t="shared" si="14"/>
        <v>0</v>
      </c>
      <c r="J265" s="74" t="str">
        <f t="shared" si="15"/>
        <v>100%</v>
      </c>
      <c r="K265" s="75">
        <f t="shared" si="16"/>
        <v>0</v>
      </c>
      <c r="L265" s="80"/>
    </row>
    <row r="266" spans="1:12" x14ac:dyDescent="0.25">
      <c r="A266" s="70"/>
      <c r="B266" s="71"/>
      <c r="C266" s="71"/>
      <c r="D266" s="71"/>
      <c r="E266" s="71"/>
      <c r="F266" s="72"/>
      <c r="G266" s="72"/>
      <c r="H266" s="73"/>
      <c r="I266" s="73">
        <f t="shared" si="14"/>
        <v>0</v>
      </c>
      <c r="J266" s="74" t="str">
        <f t="shared" si="15"/>
        <v>100%</v>
      </c>
      <c r="K266" s="75">
        <f t="shared" si="16"/>
        <v>0</v>
      </c>
      <c r="L266" s="80"/>
    </row>
    <row r="267" spans="1:12" x14ac:dyDescent="0.25">
      <c r="A267" s="70"/>
      <c r="B267" s="71"/>
      <c r="C267" s="71"/>
      <c r="D267" s="71"/>
      <c r="E267" s="71"/>
      <c r="F267" s="72"/>
      <c r="G267" s="72"/>
      <c r="H267" s="73"/>
      <c r="I267" s="73">
        <f t="shared" si="14"/>
        <v>0</v>
      </c>
      <c r="J267" s="74" t="str">
        <f t="shared" si="15"/>
        <v>100%</v>
      </c>
      <c r="K267" s="75">
        <f t="shared" si="16"/>
        <v>0</v>
      </c>
      <c r="L267" s="80"/>
    </row>
    <row r="268" spans="1:12" x14ac:dyDescent="0.25">
      <c r="A268" s="70"/>
      <c r="B268" s="71"/>
      <c r="C268" s="71"/>
      <c r="D268" s="71"/>
      <c r="E268" s="71"/>
      <c r="F268" s="72"/>
      <c r="G268" s="72"/>
      <c r="H268" s="73"/>
      <c r="I268" s="73">
        <f t="shared" si="14"/>
        <v>0</v>
      </c>
      <c r="J268" s="74" t="str">
        <f t="shared" si="15"/>
        <v>100%</v>
      </c>
      <c r="K268" s="75">
        <f t="shared" si="16"/>
        <v>0</v>
      </c>
      <c r="L268" s="80"/>
    </row>
    <row r="269" spans="1:12" x14ac:dyDescent="0.25">
      <c r="A269" s="70"/>
      <c r="B269" s="71"/>
      <c r="C269" s="71"/>
      <c r="D269" s="71"/>
      <c r="E269" s="71"/>
      <c r="F269" s="72"/>
      <c r="G269" s="72"/>
      <c r="H269" s="73"/>
      <c r="I269" s="73">
        <f t="shared" si="14"/>
        <v>0</v>
      </c>
      <c r="J269" s="74" t="str">
        <f t="shared" si="15"/>
        <v>100%</v>
      </c>
      <c r="K269" s="75">
        <f t="shared" si="16"/>
        <v>0</v>
      </c>
      <c r="L269" s="80"/>
    </row>
    <row r="270" spans="1:12" x14ac:dyDescent="0.25">
      <c r="A270" s="70"/>
      <c r="B270" s="71"/>
      <c r="C270" s="71"/>
      <c r="D270" s="71"/>
      <c r="E270" s="71"/>
      <c r="F270" s="72"/>
      <c r="G270" s="72"/>
      <c r="H270" s="73"/>
      <c r="I270" s="73">
        <f t="shared" si="14"/>
        <v>0</v>
      </c>
      <c r="J270" s="74" t="str">
        <f t="shared" si="15"/>
        <v>100%</v>
      </c>
      <c r="K270" s="75">
        <f t="shared" si="16"/>
        <v>0</v>
      </c>
      <c r="L270" s="80"/>
    </row>
    <row r="271" spans="1:12" x14ac:dyDescent="0.25">
      <c r="A271" s="70"/>
      <c r="B271" s="71"/>
      <c r="C271" s="71"/>
      <c r="D271" s="71"/>
      <c r="E271" s="71"/>
      <c r="F271" s="72"/>
      <c r="G271" s="72"/>
      <c r="H271" s="73"/>
      <c r="I271" s="73">
        <f t="shared" si="14"/>
        <v>0</v>
      </c>
      <c r="J271" s="74" t="str">
        <f t="shared" si="15"/>
        <v>100%</v>
      </c>
      <c r="K271" s="75">
        <f t="shared" si="16"/>
        <v>0</v>
      </c>
      <c r="L271" s="80"/>
    </row>
    <row r="272" spans="1:12" x14ac:dyDescent="0.25">
      <c r="A272" s="70"/>
      <c r="B272" s="71"/>
      <c r="C272" s="71"/>
      <c r="D272" s="71"/>
      <c r="E272" s="71"/>
      <c r="F272" s="72"/>
      <c r="G272" s="72"/>
      <c r="H272" s="73"/>
      <c r="I272" s="73">
        <f t="shared" si="14"/>
        <v>0</v>
      </c>
      <c r="J272" s="74" t="str">
        <f t="shared" si="15"/>
        <v>100%</v>
      </c>
      <c r="K272" s="75">
        <f t="shared" si="16"/>
        <v>0</v>
      </c>
      <c r="L272" s="80"/>
    </row>
    <row r="273" spans="1:12" x14ac:dyDescent="0.25">
      <c r="A273" s="70"/>
      <c r="B273" s="71"/>
      <c r="C273" s="71"/>
      <c r="D273" s="71"/>
      <c r="E273" s="71"/>
      <c r="F273" s="72"/>
      <c r="G273" s="72"/>
      <c r="H273" s="73"/>
      <c r="I273" s="73">
        <f t="shared" si="14"/>
        <v>0</v>
      </c>
      <c r="J273" s="74" t="str">
        <f t="shared" si="15"/>
        <v>100%</v>
      </c>
      <c r="K273" s="75">
        <f t="shared" si="16"/>
        <v>0</v>
      </c>
      <c r="L273" s="80"/>
    </row>
    <row r="274" spans="1:12" x14ac:dyDescent="0.25">
      <c r="A274" s="70"/>
      <c r="B274" s="71"/>
      <c r="C274" s="71"/>
      <c r="D274" s="71"/>
      <c r="E274" s="71"/>
      <c r="F274" s="72"/>
      <c r="G274" s="72"/>
      <c r="H274" s="73"/>
      <c r="I274" s="73">
        <f t="shared" si="14"/>
        <v>0</v>
      </c>
      <c r="J274" s="74" t="str">
        <f t="shared" si="15"/>
        <v>100%</v>
      </c>
      <c r="K274" s="75">
        <f t="shared" si="16"/>
        <v>0</v>
      </c>
      <c r="L274" s="80"/>
    </row>
    <row r="275" spans="1:12" x14ac:dyDescent="0.25">
      <c r="A275" s="70"/>
      <c r="B275" s="71"/>
      <c r="C275" s="71"/>
      <c r="D275" s="71"/>
      <c r="E275" s="71"/>
      <c r="F275" s="72"/>
      <c r="G275" s="72"/>
      <c r="H275" s="73"/>
      <c r="I275" s="73">
        <f t="shared" si="14"/>
        <v>0</v>
      </c>
      <c r="J275" s="74" t="str">
        <f t="shared" si="15"/>
        <v>100%</v>
      </c>
      <c r="K275" s="75">
        <f t="shared" si="16"/>
        <v>0</v>
      </c>
      <c r="L275" s="80"/>
    </row>
    <row r="276" spans="1:12" x14ac:dyDescent="0.25">
      <c r="A276" s="70"/>
      <c r="B276" s="71"/>
      <c r="C276" s="71"/>
      <c r="D276" s="71"/>
      <c r="E276" s="71"/>
      <c r="F276" s="72"/>
      <c r="G276" s="72"/>
      <c r="H276" s="73"/>
      <c r="I276" s="73">
        <f t="shared" si="14"/>
        <v>0</v>
      </c>
      <c r="J276" s="74" t="str">
        <f t="shared" si="15"/>
        <v>100%</v>
      </c>
      <c r="K276" s="75">
        <f t="shared" si="16"/>
        <v>0</v>
      </c>
      <c r="L276" s="80"/>
    </row>
    <row r="277" spans="1:12" x14ac:dyDescent="0.25">
      <c r="A277" s="70"/>
      <c r="B277" s="71"/>
      <c r="C277" s="71"/>
      <c r="D277" s="71"/>
      <c r="E277" s="71"/>
      <c r="F277" s="72"/>
      <c r="G277" s="72"/>
      <c r="H277" s="73"/>
      <c r="I277" s="73">
        <f t="shared" si="14"/>
        <v>0</v>
      </c>
      <c r="J277" s="74" t="str">
        <f t="shared" si="15"/>
        <v>100%</v>
      </c>
      <c r="K277" s="75">
        <f t="shared" si="16"/>
        <v>0</v>
      </c>
      <c r="L277" s="80"/>
    </row>
    <row r="278" spans="1:12" x14ac:dyDescent="0.25">
      <c r="A278" s="70"/>
      <c r="B278" s="71"/>
      <c r="C278" s="71"/>
      <c r="D278" s="71"/>
      <c r="E278" s="71"/>
      <c r="F278" s="72"/>
      <c r="G278" s="72"/>
      <c r="H278" s="73"/>
      <c r="I278" s="73">
        <f t="shared" si="14"/>
        <v>0</v>
      </c>
      <c r="J278" s="74" t="str">
        <f t="shared" si="15"/>
        <v>100%</v>
      </c>
      <c r="K278" s="75">
        <f t="shared" si="16"/>
        <v>0</v>
      </c>
      <c r="L278" s="80"/>
    </row>
    <row r="279" spans="1:12" x14ac:dyDescent="0.25">
      <c r="A279" s="70"/>
      <c r="B279" s="71"/>
      <c r="C279" s="71"/>
      <c r="D279" s="71"/>
      <c r="E279" s="71"/>
      <c r="F279" s="72"/>
      <c r="G279" s="72"/>
      <c r="H279" s="73"/>
      <c r="I279" s="73">
        <f t="shared" si="14"/>
        <v>0</v>
      </c>
      <c r="J279" s="74" t="str">
        <f t="shared" si="15"/>
        <v>100%</v>
      </c>
      <c r="K279" s="75">
        <f t="shared" si="16"/>
        <v>0</v>
      </c>
      <c r="L279" s="80"/>
    </row>
    <row r="280" spans="1:12" x14ac:dyDescent="0.25">
      <c r="A280" s="70"/>
      <c r="B280" s="71"/>
      <c r="C280" s="71"/>
      <c r="D280" s="71"/>
      <c r="E280" s="71"/>
      <c r="F280" s="72"/>
      <c r="G280" s="72"/>
      <c r="H280" s="73"/>
      <c r="I280" s="73">
        <f t="shared" si="14"/>
        <v>0</v>
      </c>
      <c r="J280" s="74" t="str">
        <f t="shared" si="15"/>
        <v>100%</v>
      </c>
      <c r="K280" s="75">
        <f t="shared" si="16"/>
        <v>0</v>
      </c>
      <c r="L280" s="80"/>
    </row>
    <row r="281" spans="1:12" x14ac:dyDescent="0.25">
      <c r="A281" s="70"/>
      <c r="B281" s="71"/>
      <c r="C281" s="71"/>
      <c r="D281" s="71"/>
      <c r="E281" s="71"/>
      <c r="F281" s="72"/>
      <c r="G281" s="72"/>
      <c r="H281" s="73"/>
      <c r="I281" s="73">
        <f t="shared" si="14"/>
        <v>0</v>
      </c>
      <c r="J281" s="74" t="str">
        <f t="shared" si="15"/>
        <v>100%</v>
      </c>
      <c r="K281" s="75">
        <f t="shared" si="16"/>
        <v>0</v>
      </c>
      <c r="L281" s="80"/>
    </row>
    <row r="282" spans="1:12" x14ac:dyDescent="0.25">
      <c r="A282" s="70"/>
      <c r="B282" s="71"/>
      <c r="C282" s="71"/>
      <c r="D282" s="71"/>
      <c r="E282" s="71"/>
      <c r="F282" s="72"/>
      <c r="G282" s="72"/>
      <c r="H282" s="73"/>
      <c r="I282" s="73">
        <f t="shared" si="14"/>
        <v>0</v>
      </c>
      <c r="J282" s="74" t="str">
        <f t="shared" si="15"/>
        <v>100%</v>
      </c>
      <c r="K282" s="75">
        <f t="shared" si="16"/>
        <v>0</v>
      </c>
      <c r="L282" s="80"/>
    </row>
    <row r="283" spans="1:12" x14ac:dyDescent="0.25">
      <c r="A283" s="70"/>
      <c r="B283" s="71"/>
      <c r="C283" s="71"/>
      <c r="D283" s="71"/>
      <c r="E283" s="71"/>
      <c r="F283" s="72"/>
      <c r="G283" s="72"/>
      <c r="H283" s="73"/>
      <c r="I283" s="73">
        <f t="shared" si="14"/>
        <v>0</v>
      </c>
      <c r="J283" s="74" t="str">
        <f t="shared" si="15"/>
        <v>100%</v>
      </c>
      <c r="K283" s="75">
        <f t="shared" si="16"/>
        <v>0</v>
      </c>
      <c r="L283" s="80"/>
    </row>
    <row r="284" spans="1:12" x14ac:dyDescent="0.25">
      <c r="A284" s="70"/>
      <c r="B284" s="71"/>
      <c r="C284" s="71"/>
      <c r="D284" s="71"/>
      <c r="E284" s="71"/>
      <c r="F284" s="72"/>
      <c r="G284" s="72"/>
      <c r="H284" s="73"/>
      <c r="I284" s="73">
        <f t="shared" si="14"/>
        <v>0</v>
      </c>
      <c r="J284" s="74" t="str">
        <f t="shared" si="15"/>
        <v>100%</v>
      </c>
      <c r="K284" s="75">
        <f t="shared" si="16"/>
        <v>0</v>
      </c>
      <c r="L284" s="80"/>
    </row>
    <row r="285" spans="1:12" x14ac:dyDescent="0.25">
      <c r="A285" s="70"/>
      <c r="B285" s="71"/>
      <c r="C285" s="71"/>
      <c r="D285" s="71"/>
      <c r="E285" s="71"/>
      <c r="F285" s="72"/>
      <c r="G285" s="72"/>
      <c r="H285" s="73"/>
      <c r="I285" s="73">
        <f t="shared" si="14"/>
        <v>0</v>
      </c>
      <c r="J285" s="74" t="str">
        <f t="shared" si="15"/>
        <v>100%</v>
      </c>
      <c r="K285" s="75">
        <f t="shared" si="16"/>
        <v>0</v>
      </c>
      <c r="L285" s="80"/>
    </row>
    <row r="286" spans="1:12" x14ac:dyDescent="0.25">
      <c r="A286" s="70"/>
      <c r="B286" s="71"/>
      <c r="C286" s="71"/>
      <c r="D286" s="71"/>
      <c r="E286" s="71"/>
      <c r="F286" s="72"/>
      <c r="G286" s="72"/>
      <c r="H286" s="73"/>
      <c r="I286" s="73">
        <f t="shared" si="14"/>
        <v>0</v>
      </c>
      <c r="J286" s="74" t="str">
        <f t="shared" si="15"/>
        <v>100%</v>
      </c>
      <c r="K286" s="75">
        <f t="shared" si="16"/>
        <v>0</v>
      </c>
      <c r="L286" s="80"/>
    </row>
    <row r="287" spans="1:12" x14ac:dyDescent="0.25">
      <c r="A287" s="70"/>
      <c r="B287" s="71"/>
      <c r="C287" s="71"/>
      <c r="D287" s="71"/>
      <c r="E287" s="71"/>
      <c r="F287" s="72"/>
      <c r="G287" s="72"/>
      <c r="H287" s="73"/>
      <c r="I287" s="73">
        <f t="shared" si="14"/>
        <v>0</v>
      </c>
      <c r="J287" s="74" t="str">
        <f t="shared" si="15"/>
        <v>100%</v>
      </c>
      <c r="K287" s="75">
        <f t="shared" si="16"/>
        <v>0</v>
      </c>
      <c r="L287" s="80"/>
    </row>
    <row r="288" spans="1:12" x14ac:dyDescent="0.25">
      <c r="A288" s="70"/>
      <c r="B288" s="71"/>
      <c r="C288" s="71"/>
      <c r="D288" s="71"/>
      <c r="E288" s="71"/>
      <c r="F288" s="72"/>
      <c r="G288" s="72"/>
      <c r="H288" s="73"/>
      <c r="I288" s="73">
        <f t="shared" si="14"/>
        <v>0</v>
      </c>
      <c r="J288" s="74" t="str">
        <f t="shared" si="15"/>
        <v>100%</v>
      </c>
      <c r="K288" s="75">
        <f t="shared" si="16"/>
        <v>0</v>
      </c>
      <c r="L288" s="80"/>
    </row>
    <row r="289" spans="1:12" x14ac:dyDescent="0.25">
      <c r="A289" s="70"/>
      <c r="B289" s="71"/>
      <c r="C289" s="71"/>
      <c r="D289" s="71"/>
      <c r="E289" s="71"/>
      <c r="F289" s="72"/>
      <c r="G289" s="72"/>
      <c r="H289" s="73"/>
      <c r="I289" s="73">
        <f t="shared" si="14"/>
        <v>0</v>
      </c>
      <c r="J289" s="74" t="str">
        <f t="shared" si="15"/>
        <v>100%</v>
      </c>
      <c r="K289" s="75">
        <f t="shared" si="16"/>
        <v>0</v>
      </c>
      <c r="L289" s="80"/>
    </row>
    <row r="290" spans="1:12" x14ac:dyDescent="0.25">
      <c r="A290" s="70"/>
      <c r="B290" s="71"/>
      <c r="C290" s="71"/>
      <c r="D290" s="71"/>
      <c r="E290" s="71"/>
      <c r="F290" s="72"/>
      <c r="G290" s="72"/>
      <c r="H290" s="73"/>
      <c r="I290" s="73">
        <f t="shared" si="14"/>
        <v>0</v>
      </c>
      <c r="J290" s="74" t="str">
        <f t="shared" si="15"/>
        <v>100%</v>
      </c>
      <c r="K290" s="75">
        <f t="shared" si="16"/>
        <v>0</v>
      </c>
      <c r="L290" s="80"/>
    </row>
    <row r="291" spans="1:12" x14ac:dyDescent="0.25">
      <c r="A291" s="70"/>
      <c r="B291" s="71"/>
      <c r="C291" s="71"/>
      <c r="D291" s="71"/>
      <c r="E291" s="71"/>
      <c r="F291" s="72"/>
      <c r="G291" s="72"/>
      <c r="H291" s="73"/>
      <c r="I291" s="73">
        <f t="shared" si="14"/>
        <v>0</v>
      </c>
      <c r="J291" s="74" t="str">
        <f t="shared" si="15"/>
        <v>100%</v>
      </c>
      <c r="K291" s="75">
        <f t="shared" si="16"/>
        <v>0</v>
      </c>
      <c r="L291" s="80"/>
    </row>
    <row r="292" spans="1:12" x14ac:dyDescent="0.25">
      <c r="A292" s="70"/>
      <c r="B292" s="71"/>
      <c r="C292" s="71"/>
      <c r="D292" s="71"/>
      <c r="E292" s="71"/>
      <c r="F292" s="72"/>
      <c r="G292" s="72"/>
      <c r="H292" s="73"/>
      <c r="I292" s="73">
        <f t="shared" si="14"/>
        <v>0</v>
      </c>
      <c r="J292" s="74" t="str">
        <f t="shared" si="15"/>
        <v>100%</v>
      </c>
      <c r="K292" s="75">
        <f t="shared" si="16"/>
        <v>0</v>
      </c>
      <c r="L292" s="80"/>
    </row>
    <row r="293" spans="1:12" x14ac:dyDescent="0.25">
      <c r="A293" s="70"/>
      <c r="B293" s="71"/>
      <c r="C293" s="71"/>
      <c r="D293" s="71"/>
      <c r="E293" s="71"/>
      <c r="F293" s="72"/>
      <c r="G293" s="72"/>
      <c r="H293" s="73"/>
      <c r="I293" s="73">
        <f t="shared" si="14"/>
        <v>0</v>
      </c>
      <c r="J293" s="74" t="str">
        <f t="shared" si="15"/>
        <v>100%</v>
      </c>
      <c r="K293" s="75">
        <f t="shared" si="16"/>
        <v>0</v>
      </c>
      <c r="L293" s="80"/>
    </row>
    <row r="294" spans="1:12" x14ac:dyDescent="0.25">
      <c r="A294" s="70"/>
      <c r="B294" s="71"/>
      <c r="C294" s="71"/>
      <c r="D294" s="71"/>
      <c r="E294" s="71"/>
      <c r="F294" s="72"/>
      <c r="G294" s="72"/>
      <c r="H294" s="73"/>
      <c r="I294" s="73">
        <f t="shared" si="14"/>
        <v>0</v>
      </c>
      <c r="J294" s="74" t="str">
        <f t="shared" si="15"/>
        <v>100%</v>
      </c>
      <c r="K294" s="75">
        <f t="shared" si="16"/>
        <v>0</v>
      </c>
      <c r="L294" s="80"/>
    </row>
    <row r="295" spans="1:12" x14ac:dyDescent="0.25">
      <c r="A295" s="70"/>
      <c r="B295" s="71"/>
      <c r="C295" s="71"/>
      <c r="D295" s="71"/>
      <c r="E295" s="71"/>
      <c r="F295" s="72"/>
      <c r="G295" s="72"/>
      <c r="H295" s="73"/>
      <c r="I295" s="73">
        <f t="shared" si="14"/>
        <v>0</v>
      </c>
      <c r="J295" s="74" t="str">
        <f t="shared" si="15"/>
        <v>100%</v>
      </c>
      <c r="K295" s="75">
        <f t="shared" si="16"/>
        <v>0</v>
      </c>
      <c r="L295" s="80"/>
    </row>
    <row r="296" spans="1:12" x14ac:dyDescent="0.25">
      <c r="A296" s="70"/>
      <c r="B296" s="71"/>
      <c r="C296" s="71"/>
      <c r="D296" s="71"/>
      <c r="E296" s="71"/>
      <c r="F296" s="72"/>
      <c r="G296" s="72"/>
      <c r="H296" s="73"/>
      <c r="I296" s="73">
        <f t="shared" si="14"/>
        <v>0</v>
      </c>
      <c r="J296" s="74" t="str">
        <f t="shared" si="15"/>
        <v>100%</v>
      </c>
      <c r="K296" s="75">
        <f t="shared" si="16"/>
        <v>0</v>
      </c>
      <c r="L296" s="80"/>
    </row>
    <row r="297" spans="1:12" x14ac:dyDescent="0.25">
      <c r="A297" s="70"/>
      <c r="B297" s="71"/>
      <c r="C297" s="71"/>
      <c r="D297" s="71"/>
      <c r="E297" s="71"/>
      <c r="F297" s="72"/>
      <c r="G297" s="72"/>
      <c r="H297" s="73"/>
      <c r="I297" s="73">
        <f t="shared" si="14"/>
        <v>0</v>
      </c>
      <c r="J297" s="74" t="str">
        <f t="shared" si="15"/>
        <v>100%</v>
      </c>
      <c r="K297" s="75">
        <f t="shared" si="16"/>
        <v>0</v>
      </c>
      <c r="L297" s="80"/>
    </row>
    <row r="298" spans="1:12" x14ac:dyDescent="0.25">
      <c r="A298" s="70"/>
      <c r="B298" s="71"/>
      <c r="C298" s="71"/>
      <c r="D298" s="71"/>
      <c r="E298" s="71"/>
      <c r="F298" s="72"/>
      <c r="G298" s="72"/>
      <c r="H298" s="73"/>
      <c r="I298" s="73">
        <f t="shared" si="14"/>
        <v>0</v>
      </c>
      <c r="J298" s="74" t="str">
        <f t="shared" si="15"/>
        <v>100%</v>
      </c>
      <c r="K298" s="75">
        <f t="shared" si="16"/>
        <v>0</v>
      </c>
      <c r="L298" s="80"/>
    </row>
    <row r="299" spans="1:12" x14ac:dyDescent="0.25">
      <c r="A299" s="70"/>
      <c r="B299" s="71"/>
      <c r="C299" s="71"/>
      <c r="D299" s="71"/>
      <c r="E299" s="71"/>
      <c r="F299" s="72"/>
      <c r="G299" s="72"/>
      <c r="H299" s="73"/>
      <c r="I299" s="73">
        <f t="shared" si="14"/>
        <v>0</v>
      </c>
      <c r="J299" s="74" t="str">
        <f t="shared" si="15"/>
        <v>100%</v>
      </c>
      <c r="K299" s="75">
        <f t="shared" si="16"/>
        <v>0</v>
      </c>
      <c r="L299" s="80"/>
    </row>
    <row r="300" spans="1:12" x14ac:dyDescent="0.25">
      <c r="A300" s="70"/>
      <c r="B300" s="71"/>
      <c r="C300" s="71"/>
      <c r="D300" s="71"/>
      <c r="E300" s="71"/>
      <c r="F300" s="72"/>
      <c r="G300" s="72"/>
      <c r="H300" s="73"/>
      <c r="I300" s="73">
        <f t="shared" si="8"/>
        <v>0</v>
      </c>
      <c r="J300" s="74" t="str">
        <f t="shared" si="9"/>
        <v>100%</v>
      </c>
      <c r="K300" s="75">
        <f t="shared" si="10"/>
        <v>0</v>
      </c>
      <c r="L300" s="80"/>
    </row>
    <row r="301" spans="1:12" x14ac:dyDescent="0.25">
      <c r="A301" s="70"/>
      <c r="B301" s="71"/>
      <c r="C301" s="71"/>
      <c r="D301" s="71"/>
      <c r="E301" s="71"/>
      <c r="F301" s="72"/>
      <c r="G301" s="72"/>
      <c r="H301" s="73"/>
      <c r="I301" s="73">
        <f t="shared" si="8"/>
        <v>0</v>
      </c>
      <c r="J301" s="74" t="str">
        <f t="shared" si="9"/>
        <v>100%</v>
      </c>
      <c r="K301" s="75">
        <f t="shared" si="10"/>
        <v>0</v>
      </c>
      <c r="L301" s="80"/>
    </row>
    <row r="302" spans="1:12" ht="15.75" thickBot="1" x14ac:dyDescent="0.3">
      <c r="A302" s="82"/>
      <c r="B302" s="83"/>
      <c r="C302" s="83"/>
      <c r="D302" s="83"/>
      <c r="E302" s="83"/>
      <c r="F302" s="84"/>
      <c r="G302" s="84"/>
      <c r="H302" s="85"/>
      <c r="I302" s="85">
        <f t="shared" si="8"/>
        <v>0</v>
      </c>
      <c r="J302" s="86" t="str">
        <f t="shared" si="9"/>
        <v>100%</v>
      </c>
      <c r="K302" s="87">
        <f t="shared" si="10"/>
        <v>0</v>
      </c>
      <c r="L302" s="88"/>
    </row>
    <row r="303" spans="1:12" x14ac:dyDescent="0.25">
      <c r="A303" s="6"/>
      <c r="B303" s="6"/>
      <c r="C303" s="6"/>
      <c r="D303" s="6"/>
      <c r="E303" s="6"/>
      <c r="F303" s="7"/>
      <c r="G303" s="7"/>
      <c r="H303" s="12"/>
      <c r="I303" s="12"/>
      <c r="J303" s="15"/>
      <c r="K303" s="12"/>
    </row>
    <row r="304" spans="1:12" x14ac:dyDescent="0.25">
      <c r="A304" s="6"/>
      <c r="B304" s="6"/>
      <c r="C304" s="6"/>
      <c r="D304" s="6"/>
      <c r="E304" s="6"/>
      <c r="F304" s="7"/>
      <c r="G304" s="7"/>
      <c r="H304" s="12"/>
      <c r="I304" s="12"/>
      <c r="J304" s="15"/>
      <c r="K304" s="12"/>
    </row>
    <row r="305" spans="1:11" x14ac:dyDescent="0.25">
      <c r="A305" s="6"/>
      <c r="B305" s="6"/>
      <c r="C305" s="6"/>
      <c r="D305" s="6"/>
      <c r="E305" s="6"/>
      <c r="F305" s="7"/>
      <c r="G305" s="7"/>
      <c r="H305" s="12"/>
      <c r="I305" s="12"/>
      <c r="J305" s="15"/>
      <c r="K305" s="12"/>
    </row>
    <row r="306" spans="1:11" x14ac:dyDescent="0.25">
      <c r="A306" s="6"/>
      <c r="B306" s="6"/>
      <c r="C306" s="6"/>
      <c r="D306" s="6"/>
      <c r="E306" s="6"/>
      <c r="F306" s="7"/>
      <c r="G306" s="7"/>
      <c r="H306" s="12"/>
      <c r="I306" s="12"/>
      <c r="J306" s="15"/>
      <c r="K306" s="12"/>
    </row>
    <row r="307" spans="1:11" x14ac:dyDescent="0.25">
      <c r="A307" s="6"/>
      <c r="B307" s="6"/>
      <c r="C307" s="6"/>
      <c r="D307" s="6"/>
      <c r="E307" s="6"/>
      <c r="F307" s="7"/>
      <c r="G307" s="7"/>
      <c r="H307" s="12"/>
      <c r="I307" s="12"/>
      <c r="J307" s="15"/>
      <c r="K307" s="12"/>
    </row>
    <row r="308" spans="1:11" x14ac:dyDescent="0.25">
      <c r="A308" s="6"/>
      <c r="B308" s="6"/>
      <c r="C308" s="6"/>
      <c r="D308" s="6"/>
      <c r="E308" s="6"/>
      <c r="F308" s="7"/>
      <c r="G308" s="7"/>
      <c r="H308" s="12"/>
      <c r="I308" s="12"/>
      <c r="J308" s="15"/>
      <c r="K308" s="12"/>
    </row>
    <row r="309" spans="1:11" x14ac:dyDescent="0.25">
      <c r="A309" s="6"/>
      <c r="B309" s="6"/>
      <c r="C309" s="6"/>
      <c r="D309" s="6"/>
      <c r="E309" s="6"/>
      <c r="F309" s="7"/>
      <c r="G309" s="7"/>
      <c r="H309" s="12"/>
      <c r="I309" s="12"/>
      <c r="J309" s="15"/>
      <c r="K309" s="12"/>
    </row>
    <row r="310" spans="1:11" x14ac:dyDescent="0.25">
      <c r="A310" s="6"/>
      <c r="B310" s="6"/>
      <c r="C310" s="6"/>
      <c r="D310" s="6"/>
      <c r="E310" s="6"/>
      <c r="F310" s="7"/>
      <c r="G310" s="7"/>
      <c r="H310" s="12"/>
      <c r="I310" s="12"/>
      <c r="J310" s="15"/>
      <c r="K310" s="12"/>
    </row>
  </sheetData>
  <sheetProtection insertRows="0" deleteRows="0" sort="0" autoFilter="0"/>
  <autoFilter ref="A23:L123" xr:uid="{8F9CDF1A-9EAD-4005-BCA4-35897A3DDCC9}"/>
  <mergeCells count="3">
    <mergeCell ref="A8:C8"/>
    <mergeCell ref="A1:L4"/>
    <mergeCell ref="E6:H6"/>
  </mergeCells>
  <phoneticPr fontId="20" type="noConversion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50FF863-B638-4338-BA85-6C4E3D554AF5}">
          <x14:formula1>
            <xm:f>DONNEES!$A$2:$A$9</xm:f>
          </x14:formula1>
          <xm:sqref>C24:C302</xm:sqref>
        </x14:dataValidation>
        <x14:dataValidation type="list" allowBlank="1" showInputMessage="1" showErrorMessage="1" xr:uid="{870F28CF-81C6-44BF-93A9-D9D53E582CBC}">
          <x14:formula1>
            <xm:f>DONNEES!$A$12:$A$19</xm:f>
          </x14:formula1>
          <xm:sqref>E24:E302</xm:sqref>
        </x14:dataValidation>
        <x14:dataValidation type="list" allowBlank="1" showInputMessage="1" showErrorMessage="1" xr:uid="{80C18474-0705-4AD2-81E3-8FCC73063111}">
          <x14:formula1>
            <xm:f>DONNEES!$G$3:$G$53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9FB76-52D1-4B94-AA44-E9BB14FBBC2E}">
  <dimension ref="A1:K31"/>
  <sheetViews>
    <sheetView showGridLines="0" workbookViewId="0">
      <selection activeCell="N20" sqref="N20"/>
    </sheetView>
  </sheetViews>
  <sheetFormatPr baseColWidth="10" defaultRowHeight="15" x14ac:dyDescent="0.25"/>
  <cols>
    <col min="4" max="4" width="24.85546875" customWidth="1"/>
  </cols>
  <sheetData>
    <row r="1" spans="1:11" ht="14.45" customHeight="1" x14ac:dyDescent="0.25">
      <c r="A1" s="100" t="s">
        <v>47</v>
      </c>
      <c r="B1" s="101"/>
      <c r="C1" s="101"/>
      <c r="D1" s="101"/>
      <c r="E1" s="101"/>
      <c r="F1" s="101"/>
      <c r="G1" s="101"/>
      <c r="H1" s="101"/>
      <c r="I1" s="101"/>
      <c r="J1" s="102"/>
      <c r="K1" s="26"/>
    </row>
    <row r="2" spans="1:11" ht="14.45" customHeight="1" x14ac:dyDescent="0.25">
      <c r="A2" s="103"/>
      <c r="B2" s="104"/>
      <c r="C2" s="104"/>
      <c r="D2" s="104"/>
      <c r="E2" s="104"/>
      <c r="F2" s="104"/>
      <c r="G2" s="104"/>
      <c r="H2" s="104"/>
      <c r="I2" s="104"/>
      <c r="J2" s="105"/>
      <c r="K2" s="26"/>
    </row>
    <row r="3" spans="1:11" ht="16.149999999999999" customHeight="1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5"/>
      <c r="K3" s="26"/>
    </row>
    <row r="4" spans="1:11" ht="10.9" customHeight="1" thickBot="1" x14ac:dyDescent="0.3">
      <c r="A4" s="106"/>
      <c r="B4" s="107"/>
      <c r="C4" s="107"/>
      <c r="D4" s="107"/>
      <c r="E4" s="107"/>
      <c r="F4" s="107"/>
      <c r="G4" s="107"/>
      <c r="H4" s="107"/>
      <c r="I4" s="107"/>
      <c r="J4" s="108"/>
      <c r="K4" s="26"/>
    </row>
    <row r="5" spans="1:11" ht="12" customHeight="1" thickBot="1" x14ac:dyDescent="0.3"/>
    <row r="6" spans="1:11" ht="14.45" customHeight="1" x14ac:dyDescent="0.25">
      <c r="E6" s="115" t="s">
        <v>13</v>
      </c>
      <c r="F6" s="116"/>
      <c r="G6" s="117"/>
      <c r="H6" s="115" t="s">
        <v>51</v>
      </c>
      <c r="I6" s="116"/>
      <c r="J6" s="117"/>
    </row>
    <row r="7" spans="1:11" ht="15" customHeight="1" thickBot="1" x14ac:dyDescent="0.3">
      <c r="E7" s="118"/>
      <c r="F7" s="119"/>
      <c r="G7" s="120"/>
      <c r="H7" s="118"/>
      <c r="I7" s="119"/>
      <c r="J7" s="120"/>
    </row>
    <row r="8" spans="1:11" s="25" customFormat="1" ht="19.5" thickBot="1" x14ac:dyDescent="0.35">
      <c r="A8" s="127" t="s">
        <v>20</v>
      </c>
      <c r="B8" s="128"/>
      <c r="C8" s="128"/>
      <c r="D8" s="129"/>
      <c r="E8" s="112">
        <f>SUMIF(DOSSIERJUSTIFICATIF!$C:$C,RECAPITULATIF!$A8,DOSSIERJUSTIFICATIF!$I:$I)</f>
        <v>0</v>
      </c>
      <c r="F8" s="113"/>
      <c r="G8" s="114"/>
      <c r="H8" s="112">
        <f>SUMIF(DOSSIERJUSTIFICATIF!$C:$C,RECAPITULATIF!$A8,DOSSIERJUSTIFICATIF!$K:$K)</f>
        <v>0</v>
      </c>
      <c r="I8" s="113"/>
      <c r="J8" s="114"/>
    </row>
    <row r="9" spans="1:11" s="25" customFormat="1" ht="19.5" thickBot="1" x14ac:dyDescent="0.35">
      <c r="A9" s="127" t="s">
        <v>21</v>
      </c>
      <c r="B9" s="128"/>
      <c r="C9" s="128"/>
      <c r="D9" s="129"/>
      <c r="E9" s="112">
        <f>SUMIF(DOSSIERJUSTIFICATIF!$C:$C,RECAPITULATIF!$A9,DOSSIERJUSTIFICATIF!$I:$I)</f>
        <v>0</v>
      </c>
      <c r="F9" s="113" t="e">
        <v>#VALUE!</v>
      </c>
      <c r="G9" s="114"/>
      <c r="H9" s="112">
        <f>SUMIF(DOSSIERJUSTIFICATIF!$C:$C,RECAPITULATIF!$A9,DOSSIERJUSTIFICATIF!$K:$K)</f>
        <v>0</v>
      </c>
      <c r="I9" s="113"/>
      <c r="J9" s="114"/>
    </row>
    <row r="10" spans="1:11" s="25" customFormat="1" ht="19.5" thickBot="1" x14ac:dyDescent="0.35">
      <c r="A10" s="127" t="s">
        <v>22</v>
      </c>
      <c r="B10" s="128"/>
      <c r="C10" s="128"/>
      <c r="D10" s="129"/>
      <c r="E10" s="112">
        <f>SUMIF(DOSSIERJUSTIFICATIF!$C:$C,RECAPITULATIF!$A10,DOSSIERJUSTIFICATIF!$I:$I)</f>
        <v>0</v>
      </c>
      <c r="F10" s="113" t="e">
        <v>#VALUE!</v>
      </c>
      <c r="G10" s="114"/>
      <c r="H10" s="112">
        <f>SUMIF(DOSSIERJUSTIFICATIF!$C:$C,RECAPITULATIF!$A10,DOSSIERJUSTIFICATIF!$K:$K)</f>
        <v>0</v>
      </c>
      <c r="I10" s="113"/>
      <c r="J10" s="114"/>
    </row>
    <row r="11" spans="1:11" s="25" customFormat="1" ht="19.5" thickBot="1" x14ac:dyDescent="0.35">
      <c r="A11" s="127" t="s">
        <v>23</v>
      </c>
      <c r="B11" s="128"/>
      <c r="C11" s="128"/>
      <c r="D11" s="129"/>
      <c r="E11" s="112">
        <f>SUMIF(DOSSIERJUSTIFICATIF!$C:$C,RECAPITULATIF!$A11,DOSSIERJUSTIFICATIF!$I:$I)</f>
        <v>0</v>
      </c>
      <c r="F11" s="113" t="e">
        <v>#VALUE!</v>
      </c>
      <c r="G11" s="114"/>
      <c r="H11" s="112">
        <f>SUMIF(DOSSIERJUSTIFICATIF!$C:$C,RECAPITULATIF!$A11,DOSSIERJUSTIFICATIF!$K:$K)</f>
        <v>0</v>
      </c>
      <c r="I11" s="113"/>
      <c r="J11" s="114"/>
    </row>
    <row r="12" spans="1:11" s="25" customFormat="1" ht="19.5" thickBot="1" x14ac:dyDescent="0.35">
      <c r="A12" s="127" t="s">
        <v>0</v>
      </c>
      <c r="B12" s="128"/>
      <c r="C12" s="128"/>
      <c r="D12" s="129"/>
      <c r="E12" s="112">
        <f>SUMIF(DOSSIERJUSTIFICATIF!$C:$C,RECAPITULATIF!$A12,DOSSIERJUSTIFICATIF!$I:$I)</f>
        <v>0</v>
      </c>
      <c r="F12" s="113" t="e">
        <v>#VALUE!</v>
      </c>
      <c r="G12" s="114"/>
      <c r="H12" s="112">
        <f>SUMIF(DOSSIERJUSTIFICATIF!$C:$C,RECAPITULATIF!$A12,DOSSIERJUSTIFICATIF!$K:$K)</f>
        <v>0</v>
      </c>
      <c r="I12" s="113"/>
      <c r="J12" s="114"/>
    </row>
    <row r="13" spans="1:11" s="25" customFormat="1" ht="19.5" thickBot="1" x14ac:dyDescent="0.35">
      <c r="A13" s="127" t="s">
        <v>1</v>
      </c>
      <c r="B13" s="128"/>
      <c r="C13" s="128"/>
      <c r="D13" s="129"/>
      <c r="E13" s="112">
        <f>SUMIF(DOSSIERJUSTIFICATIF!$C:$C,RECAPITULATIF!$A13,DOSSIERJUSTIFICATIF!$I:$I)</f>
        <v>0</v>
      </c>
      <c r="F13" s="113" t="e">
        <v>#VALUE!</v>
      </c>
      <c r="G13" s="114"/>
      <c r="H13" s="112">
        <f>SUMIF(DOSSIERJUSTIFICATIF!$C:$C,RECAPITULATIF!$A13,DOSSIERJUSTIFICATIF!$K:$K)</f>
        <v>0</v>
      </c>
      <c r="I13" s="113"/>
      <c r="J13" s="114"/>
    </row>
    <row r="14" spans="1:11" s="25" customFormat="1" ht="19.5" thickBot="1" x14ac:dyDescent="0.35">
      <c r="A14" s="127" t="s">
        <v>2</v>
      </c>
      <c r="B14" s="128"/>
      <c r="C14" s="128"/>
      <c r="D14" s="129"/>
      <c r="E14" s="112">
        <f>SUMIF(DOSSIERJUSTIFICATIF!$C:$C,RECAPITULATIF!$A14,DOSSIERJUSTIFICATIF!$I:$I)</f>
        <v>0</v>
      </c>
      <c r="F14" s="113" t="e">
        <v>#VALUE!</v>
      </c>
      <c r="G14" s="114"/>
      <c r="H14" s="112">
        <f>SUMIF(DOSSIERJUSTIFICATIF!$C:$C,RECAPITULATIF!$A14,DOSSIERJUSTIFICATIF!$K:$K)</f>
        <v>0</v>
      </c>
      <c r="I14" s="113"/>
      <c r="J14" s="114"/>
    </row>
    <row r="15" spans="1:11" s="25" customFormat="1" ht="19.5" thickBot="1" x14ac:dyDescent="0.35">
      <c r="A15" s="127" t="s">
        <v>119</v>
      </c>
      <c r="B15" s="128"/>
      <c r="C15" s="128"/>
      <c r="D15" s="129"/>
      <c r="E15" s="130">
        <f>SUMIF(DOSSIERJUSTIFICATIF!$C:$C,RECAPITULATIF!$A15,DOSSIERJUSTIFICATIF!$I:$I)</f>
        <v>0</v>
      </c>
      <c r="F15" s="131" t="e">
        <v>#VALUE!</v>
      </c>
      <c r="G15" s="132"/>
      <c r="H15" s="112">
        <f>SUMIF(DOSSIERJUSTIFICATIF!$C:$C,RECAPITULATIF!$A15,DOSSIERJUSTIFICATIF!$K:$K)</f>
        <v>0</v>
      </c>
      <c r="I15" s="113"/>
      <c r="J15" s="114"/>
    </row>
    <row r="16" spans="1:11" ht="18.600000000000001" customHeight="1" x14ac:dyDescent="0.25">
      <c r="A16" s="115" t="s">
        <v>48</v>
      </c>
      <c r="B16" s="116"/>
      <c r="C16" s="116"/>
      <c r="D16" s="117"/>
      <c r="E16" s="121">
        <f>+E8+E9+E10+E11+E12+E13+E14+E15</f>
        <v>0</v>
      </c>
      <c r="F16" s="122"/>
      <c r="G16" s="123"/>
      <c r="H16" s="121">
        <f>+H8+H9+H10+H11+H12+H13+H14+H15</f>
        <v>0</v>
      </c>
      <c r="I16" s="122"/>
      <c r="J16" s="123"/>
    </row>
    <row r="17" spans="1:11" ht="15" customHeight="1" thickBot="1" x14ac:dyDescent="0.3">
      <c r="A17" s="118"/>
      <c r="B17" s="119"/>
      <c r="C17" s="119"/>
      <c r="D17" s="120"/>
      <c r="E17" s="124"/>
      <c r="F17" s="125"/>
      <c r="G17" s="126"/>
      <c r="H17" s="124"/>
      <c r="I17" s="125"/>
      <c r="J17" s="126"/>
    </row>
    <row r="18" spans="1:11" ht="15.75" thickBot="1" x14ac:dyDescent="0.3"/>
    <row r="19" spans="1:11" ht="14.45" customHeight="1" thickBot="1" x14ac:dyDescent="0.3">
      <c r="A19" s="32" t="s">
        <v>53</v>
      </c>
      <c r="B19" s="33"/>
      <c r="C19" s="33"/>
      <c r="D19" s="33"/>
      <c r="E19" s="34"/>
      <c r="H19" s="145" t="e">
        <f>+DOSSIERJUSTIFICATIF!E14</f>
        <v>#N/A</v>
      </c>
      <c r="I19" s="146"/>
      <c r="J19" s="147"/>
    </row>
    <row r="20" spans="1:11" ht="14.45" customHeight="1" thickBot="1" x14ac:dyDescent="0.3">
      <c r="A20" s="148" t="s">
        <v>54</v>
      </c>
      <c r="B20" s="149"/>
      <c r="C20" s="149"/>
      <c r="D20" s="149"/>
      <c r="E20" s="150"/>
      <c r="H20" s="145">
        <f>+DOSSIERJUSTIFICATIF!E18</f>
        <v>0</v>
      </c>
      <c r="I20" s="146"/>
      <c r="J20" s="147"/>
    </row>
    <row r="21" spans="1:11" ht="15" customHeight="1" thickBot="1" x14ac:dyDescent="0.3">
      <c r="A21" s="148" t="s">
        <v>59</v>
      </c>
      <c r="B21" s="149"/>
      <c r="C21" s="149"/>
      <c r="D21" s="149"/>
      <c r="E21" s="150"/>
      <c r="H21" s="145" t="e">
        <f>+H19+H20</f>
        <v>#N/A</v>
      </c>
      <c r="I21" s="146"/>
      <c r="J21" s="147"/>
      <c r="K21" s="24"/>
    </row>
    <row r="22" spans="1:11" ht="14.45" customHeight="1" thickBot="1" x14ac:dyDescent="0.3">
      <c r="A22" s="35"/>
      <c r="B22" s="35"/>
      <c r="C22" s="35"/>
      <c r="D22" s="35"/>
      <c r="E22" s="35"/>
      <c r="H22" s="30"/>
      <c r="I22" s="30"/>
      <c r="J22" s="30"/>
    </row>
    <row r="23" spans="1:11" ht="15.75" thickBot="1" x14ac:dyDescent="0.3">
      <c r="A23" s="148" t="s">
        <v>57</v>
      </c>
      <c r="B23" s="149"/>
      <c r="C23" s="149"/>
      <c r="D23" s="149"/>
      <c r="E23" s="150"/>
      <c r="H23" s="145">
        <f>+H16</f>
        <v>0</v>
      </c>
      <c r="I23" s="146"/>
      <c r="J23" s="147"/>
    </row>
    <row r="24" spans="1:11" ht="15" customHeight="1" thickBot="1" x14ac:dyDescent="0.3">
      <c r="A24" s="148" t="s">
        <v>58</v>
      </c>
      <c r="B24" s="149"/>
      <c r="C24" s="149"/>
      <c r="D24" s="149"/>
      <c r="E24" s="150"/>
      <c r="H24" s="145">
        <f>+DOSSIERJUSTIFICATIF!E20</f>
        <v>0</v>
      </c>
      <c r="I24" s="146"/>
      <c r="J24" s="147"/>
    </row>
    <row r="25" spans="1:11" ht="14.45" customHeight="1" thickBot="1" x14ac:dyDescent="0.3">
      <c r="A25" s="148" t="s">
        <v>60</v>
      </c>
      <c r="B25" s="149"/>
      <c r="C25" s="149"/>
      <c r="D25" s="149"/>
      <c r="E25" s="150"/>
      <c r="H25" s="145">
        <f>+H23+H24</f>
        <v>0</v>
      </c>
      <c r="I25" s="146"/>
      <c r="J25" s="147"/>
    </row>
    <row r="26" spans="1:11" ht="15" customHeight="1" thickBot="1" x14ac:dyDescent="0.3">
      <c r="A26" s="35"/>
      <c r="B26" s="35"/>
      <c r="C26" s="35"/>
      <c r="D26" s="35"/>
      <c r="E26" s="35"/>
      <c r="H26" s="31"/>
      <c r="I26" s="31"/>
      <c r="J26" s="31"/>
    </row>
    <row r="27" spans="1:11" ht="14.45" customHeight="1" x14ac:dyDescent="0.25">
      <c r="A27" s="139" t="s">
        <v>62</v>
      </c>
      <c r="B27" s="140"/>
      <c r="C27" s="140"/>
      <c r="D27" s="140"/>
      <c r="E27" s="141"/>
      <c r="H27" s="133" t="e">
        <f>IF(H21&gt;H25,(H21-H25),0)</f>
        <v>#N/A</v>
      </c>
      <c r="I27" s="134" t="e">
        <f>IF(E28&gt;#REF!,(E28-#REF!),0)</f>
        <v>#REF!</v>
      </c>
      <c r="J27" s="135">
        <f>IF(F28&gt;A28,(F28-A28),0)</f>
        <v>0</v>
      </c>
    </row>
    <row r="28" spans="1:11" ht="14.45" customHeight="1" thickBot="1" x14ac:dyDescent="0.3">
      <c r="A28" s="142"/>
      <c r="B28" s="143"/>
      <c r="C28" s="143"/>
      <c r="D28" s="143"/>
      <c r="E28" s="144"/>
      <c r="H28" s="136" t="e">
        <f>IF(D29&gt;#REF!,(D29-#REF!),0)</f>
        <v>#REF!</v>
      </c>
      <c r="I28" s="137" t="e">
        <f>IF(E29&gt;#REF!,(E29-#REF!),0)</f>
        <v>#REF!</v>
      </c>
      <c r="J28" s="138">
        <f>IF(F29&gt;A29,(F29-A29),0)</f>
        <v>0</v>
      </c>
    </row>
    <row r="29" spans="1:11" ht="15.75" thickBot="1" x14ac:dyDescent="0.3">
      <c r="A29" s="31"/>
      <c r="B29" s="31"/>
      <c r="C29" s="31"/>
      <c r="D29" s="31"/>
      <c r="E29" s="31"/>
      <c r="H29" s="31"/>
      <c r="I29" s="31"/>
      <c r="J29" s="31"/>
    </row>
    <row r="30" spans="1:11" ht="14.45" customHeight="1" x14ac:dyDescent="0.25">
      <c r="A30" s="139" t="s">
        <v>61</v>
      </c>
      <c r="B30" s="140"/>
      <c r="C30" s="140"/>
      <c r="D30" s="140"/>
      <c r="E30" s="141"/>
      <c r="H30" s="133" t="e">
        <f>IF(H21&lt;H25,(H25-H21),0)</f>
        <v>#N/A</v>
      </c>
      <c r="I30" s="134" t="e">
        <f>IF(E31&gt;#REF!,(E31-#REF!),0)</f>
        <v>#REF!</v>
      </c>
      <c r="J30" s="135">
        <f>IF(F31&gt;A31,(F31-A31),0)</f>
        <v>0</v>
      </c>
    </row>
    <row r="31" spans="1:11" ht="15" customHeight="1" thickBot="1" x14ac:dyDescent="0.3">
      <c r="A31" s="142"/>
      <c r="B31" s="143"/>
      <c r="C31" s="143"/>
      <c r="D31" s="143"/>
      <c r="E31" s="144"/>
      <c r="H31" s="136" t="e">
        <f>IF(D32&gt;#REF!,(D32-#REF!),0)</f>
        <v>#REF!</v>
      </c>
      <c r="I31" s="137" t="e">
        <f>IF(E32&gt;#REF!,(E32-#REF!),0)</f>
        <v>#REF!</v>
      </c>
      <c r="J31" s="138">
        <f>IF(F32&gt;A32,(F32-A32),0)</f>
        <v>0</v>
      </c>
    </row>
  </sheetData>
  <mergeCells count="45">
    <mergeCell ref="H27:J28"/>
    <mergeCell ref="A30:E31"/>
    <mergeCell ref="H30:J31"/>
    <mergeCell ref="H19:J19"/>
    <mergeCell ref="A20:E20"/>
    <mergeCell ref="H20:J20"/>
    <mergeCell ref="A21:E21"/>
    <mergeCell ref="H21:J21"/>
    <mergeCell ref="A23:E23"/>
    <mergeCell ref="H23:J23"/>
    <mergeCell ref="A24:E24"/>
    <mergeCell ref="H24:J24"/>
    <mergeCell ref="A25:E25"/>
    <mergeCell ref="H25:J25"/>
    <mergeCell ref="A27:E28"/>
    <mergeCell ref="E10:G10"/>
    <mergeCell ref="E11:G11"/>
    <mergeCell ref="E12:G12"/>
    <mergeCell ref="A1:J4"/>
    <mergeCell ref="E6:G7"/>
    <mergeCell ref="H6:J7"/>
    <mergeCell ref="E8:G8"/>
    <mergeCell ref="E9:G9"/>
    <mergeCell ref="A8:D8"/>
    <mergeCell ref="A9:D9"/>
    <mergeCell ref="A10:D10"/>
    <mergeCell ref="A11:D11"/>
    <mergeCell ref="A12:D12"/>
    <mergeCell ref="H8:J8"/>
    <mergeCell ref="H9:J9"/>
    <mergeCell ref="H10:J10"/>
    <mergeCell ref="H11:J11"/>
    <mergeCell ref="H12:J12"/>
    <mergeCell ref="A16:D17"/>
    <mergeCell ref="E16:G17"/>
    <mergeCell ref="H16:J17"/>
    <mergeCell ref="E13:G13"/>
    <mergeCell ref="E14:G14"/>
    <mergeCell ref="H13:J13"/>
    <mergeCell ref="H14:J14"/>
    <mergeCell ref="A13:D13"/>
    <mergeCell ref="A14:D14"/>
    <mergeCell ref="A15:D15"/>
    <mergeCell ref="E15:G15"/>
    <mergeCell ref="H15:J15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A445-5044-4751-9AF3-A1919FF5C1D4}">
  <sheetPr>
    <tabColor rgb="FFFF0000"/>
  </sheetPr>
  <dimension ref="A1:N54"/>
  <sheetViews>
    <sheetView showGridLines="0" workbookViewId="0">
      <selection activeCell="N26" sqref="N26"/>
    </sheetView>
  </sheetViews>
  <sheetFormatPr baseColWidth="10" defaultRowHeight="15" x14ac:dyDescent="0.25"/>
  <cols>
    <col min="7" max="7" width="14.28515625" customWidth="1"/>
    <col min="8" max="9" width="17.5703125" customWidth="1"/>
    <col min="10" max="10" width="12.28515625" customWidth="1"/>
    <col min="11" max="11" width="13" customWidth="1"/>
    <col min="12" max="12" width="12.7109375" customWidth="1"/>
    <col min="13" max="13" width="13.7109375" customWidth="1"/>
    <col min="14" max="14" width="45.28515625" customWidth="1"/>
  </cols>
  <sheetData>
    <row r="1" spans="1:14" ht="15.75" thickBot="1" x14ac:dyDescent="0.3">
      <c r="F1" s="41"/>
      <c r="G1" s="42"/>
      <c r="H1" s="42"/>
      <c r="I1" s="42"/>
    </row>
    <row r="2" spans="1:14" ht="23.25" thickBot="1" x14ac:dyDescent="0.3">
      <c r="A2" t="s">
        <v>20</v>
      </c>
      <c r="F2" s="41"/>
      <c r="G2" s="48" t="s">
        <v>138</v>
      </c>
      <c r="H2" s="49" t="s">
        <v>139</v>
      </c>
      <c r="I2" s="50" t="s">
        <v>200</v>
      </c>
      <c r="J2" s="50" t="s">
        <v>140</v>
      </c>
      <c r="K2" s="62" t="s">
        <v>196</v>
      </c>
      <c r="L2" s="62" t="s">
        <v>197</v>
      </c>
      <c r="M2" s="93" t="s">
        <v>199</v>
      </c>
      <c r="N2" s="93" t="s">
        <v>202</v>
      </c>
    </row>
    <row r="3" spans="1:14" ht="15.75" thickBot="1" x14ac:dyDescent="0.3">
      <c r="A3" t="s">
        <v>21</v>
      </c>
      <c r="F3" s="41"/>
      <c r="G3" s="51" t="s">
        <v>141</v>
      </c>
      <c r="H3" s="152">
        <v>407831</v>
      </c>
      <c r="I3" s="94">
        <v>421772</v>
      </c>
      <c r="J3" s="91">
        <v>1093435.69</v>
      </c>
      <c r="K3" s="91">
        <v>1170434.19</v>
      </c>
      <c r="L3" s="92">
        <v>1251878.04</v>
      </c>
      <c r="M3" s="97">
        <v>1416647.79</v>
      </c>
    </row>
    <row r="4" spans="1:14" ht="15.75" thickBot="1" x14ac:dyDescent="0.3">
      <c r="A4" t="s">
        <v>22</v>
      </c>
      <c r="F4" s="41"/>
      <c r="G4" s="52" t="s">
        <v>142</v>
      </c>
      <c r="H4" s="153">
        <v>188816</v>
      </c>
      <c r="I4" s="95">
        <v>195270</v>
      </c>
      <c r="J4" s="91">
        <v>506234.58</v>
      </c>
      <c r="K4" s="91">
        <v>541883.03999999992</v>
      </c>
      <c r="L4" s="92">
        <v>579589.59</v>
      </c>
      <c r="M4" s="97">
        <v>655872.88</v>
      </c>
    </row>
    <row r="5" spans="1:14" ht="15.75" thickBot="1" x14ac:dyDescent="0.3">
      <c r="A5" t="s">
        <v>23</v>
      </c>
      <c r="F5" s="41"/>
      <c r="G5" s="52" t="s">
        <v>143</v>
      </c>
      <c r="H5" s="153">
        <v>107295</v>
      </c>
      <c r="I5" s="95">
        <v>110963</v>
      </c>
      <c r="J5" s="91">
        <v>287668.62</v>
      </c>
      <c r="K5" s="91">
        <v>307925.92</v>
      </c>
      <c r="L5" s="92">
        <v>329352.73000000004</v>
      </c>
      <c r="M5" s="97">
        <v>372702.52</v>
      </c>
    </row>
    <row r="6" spans="1:14" ht="15.75" thickBot="1" x14ac:dyDescent="0.3">
      <c r="A6" t="s">
        <v>0</v>
      </c>
      <c r="F6" s="41"/>
      <c r="G6" s="52" t="s">
        <v>144</v>
      </c>
      <c r="H6" s="153">
        <v>164615</v>
      </c>
      <c r="I6" s="95">
        <v>170242</v>
      </c>
      <c r="J6" s="91">
        <v>441349.28</v>
      </c>
      <c r="K6" s="91">
        <v>472428.59</v>
      </c>
      <c r="L6" s="92">
        <v>505302.2</v>
      </c>
      <c r="M6" s="97">
        <v>571808.82999999996</v>
      </c>
    </row>
    <row r="7" spans="1:14" ht="15.75" thickBot="1" x14ac:dyDescent="0.3">
      <c r="A7" t="s">
        <v>1</v>
      </c>
      <c r="F7" s="41"/>
      <c r="G7" s="52" t="s">
        <v>145</v>
      </c>
      <c r="H7" s="153">
        <v>429012</v>
      </c>
      <c r="I7" s="95">
        <v>443677</v>
      </c>
      <c r="J7" s="91">
        <v>1150224.07</v>
      </c>
      <c r="K7" s="91">
        <v>1231221.54</v>
      </c>
      <c r="L7" s="92">
        <v>1316895.24</v>
      </c>
      <c r="M7" s="97">
        <v>1490222.31</v>
      </c>
    </row>
    <row r="8" spans="1:14" ht="15.75" thickBot="1" x14ac:dyDescent="0.3">
      <c r="A8" t="s">
        <v>2</v>
      </c>
      <c r="F8" s="41"/>
      <c r="G8" s="155" t="s">
        <v>146</v>
      </c>
      <c r="H8" s="156">
        <v>26588</v>
      </c>
      <c r="I8" s="156"/>
      <c r="J8" s="157">
        <v>71285.09</v>
      </c>
      <c r="K8" s="157">
        <v>76304.900000000009</v>
      </c>
      <c r="L8" s="158">
        <v>81614.51999999999</v>
      </c>
      <c r="M8" s="158"/>
      <c r="N8" t="s">
        <v>201</v>
      </c>
    </row>
    <row r="9" spans="1:14" ht="15.75" thickBot="1" x14ac:dyDescent="0.3">
      <c r="A9" t="s">
        <v>119</v>
      </c>
      <c r="F9" s="41"/>
      <c r="G9" s="52" t="s">
        <v>147</v>
      </c>
      <c r="H9" s="153">
        <v>81002</v>
      </c>
      <c r="I9" s="95">
        <v>83771</v>
      </c>
      <c r="J9" s="91">
        <v>217174.46</v>
      </c>
      <c r="K9" s="91">
        <v>232467.63999999998</v>
      </c>
      <c r="L9" s="92">
        <v>248643.74</v>
      </c>
      <c r="M9" s="97">
        <v>281370.03000000003</v>
      </c>
    </row>
    <row r="10" spans="1:14" ht="15.75" thickBot="1" x14ac:dyDescent="0.3">
      <c r="F10" s="41"/>
      <c r="G10" s="52" t="s">
        <v>148</v>
      </c>
      <c r="H10" s="153">
        <v>534225</v>
      </c>
      <c r="I10" s="95">
        <v>552487</v>
      </c>
      <c r="J10" s="91">
        <v>1432310.65</v>
      </c>
      <c r="K10" s="91">
        <v>1533172.3299999998</v>
      </c>
      <c r="L10" s="92">
        <v>1639857.0600000003</v>
      </c>
      <c r="M10" s="97">
        <v>1855693.3399999999</v>
      </c>
    </row>
    <row r="11" spans="1:14" ht="15.75" thickBot="1" x14ac:dyDescent="0.3">
      <c r="F11" s="41"/>
      <c r="G11" s="52" t="s">
        <v>149</v>
      </c>
      <c r="H11" s="153">
        <v>585691</v>
      </c>
      <c r="I11" s="95">
        <v>605711</v>
      </c>
      <c r="J11" s="91">
        <v>1570296.14</v>
      </c>
      <c r="K11" s="91">
        <v>1680874.5999999996</v>
      </c>
      <c r="L11" s="92">
        <v>1797837.09</v>
      </c>
      <c r="M11" s="97">
        <v>2034462.11</v>
      </c>
    </row>
    <row r="12" spans="1:14" ht="15.75" thickBot="1" x14ac:dyDescent="0.3">
      <c r="A12" t="s">
        <v>4</v>
      </c>
      <c r="F12" s="41"/>
      <c r="G12" s="52" t="s">
        <v>150</v>
      </c>
      <c r="H12" s="153">
        <v>225243</v>
      </c>
      <c r="I12" s="95">
        <v>232943</v>
      </c>
      <c r="J12" s="91">
        <v>603899.01</v>
      </c>
      <c r="K12" s="91">
        <v>646424.89000000013</v>
      </c>
      <c r="L12" s="92">
        <v>691405.91</v>
      </c>
      <c r="M12" s="97">
        <v>683556.20000000007</v>
      </c>
    </row>
    <row r="13" spans="1:14" ht="15.75" thickBot="1" x14ac:dyDescent="0.3">
      <c r="A13" t="s">
        <v>5</v>
      </c>
      <c r="F13" s="41"/>
      <c r="G13" s="52" t="s">
        <v>151</v>
      </c>
      <c r="H13" s="153">
        <v>78135</v>
      </c>
      <c r="I13" s="95">
        <v>80806</v>
      </c>
      <c r="J13" s="91">
        <v>209487.75</v>
      </c>
      <c r="K13" s="91">
        <v>224239.63999999996</v>
      </c>
      <c r="L13" s="92">
        <v>239843.19999999998</v>
      </c>
      <c r="M13" s="97">
        <v>271411.19</v>
      </c>
    </row>
    <row r="14" spans="1:14" ht="15.75" thickBot="1" x14ac:dyDescent="0.3">
      <c r="A14" t="s">
        <v>6</v>
      </c>
      <c r="F14" s="41"/>
      <c r="G14" s="52" t="s">
        <v>152</v>
      </c>
      <c r="H14" s="153">
        <v>71727</v>
      </c>
      <c r="I14" s="95">
        <v>74179</v>
      </c>
      <c r="J14" s="91">
        <v>192307.26</v>
      </c>
      <c r="K14" s="91">
        <v>205849.31999999998</v>
      </c>
      <c r="L14" s="92">
        <v>220173.2</v>
      </c>
      <c r="M14" s="97">
        <v>249152.43</v>
      </c>
    </row>
    <row r="15" spans="1:14" ht="15.75" thickBot="1" x14ac:dyDescent="0.3">
      <c r="A15" t="s">
        <v>7</v>
      </c>
      <c r="F15" s="41"/>
      <c r="G15" s="52" t="s">
        <v>153</v>
      </c>
      <c r="H15" s="153">
        <v>285653</v>
      </c>
      <c r="I15" s="95">
        <v>295418</v>
      </c>
      <c r="J15" s="91">
        <v>765864.26</v>
      </c>
      <c r="K15" s="91">
        <v>819795.54</v>
      </c>
      <c r="L15" s="92">
        <v>876840.45000000007</v>
      </c>
      <c r="M15" s="97">
        <v>992249.98</v>
      </c>
    </row>
    <row r="16" spans="1:14" ht="15.75" thickBot="1" x14ac:dyDescent="0.3">
      <c r="A16" t="s">
        <v>8</v>
      </c>
      <c r="F16" s="41"/>
      <c r="G16" s="52" t="s">
        <v>154</v>
      </c>
      <c r="H16" s="153">
        <v>96762</v>
      </c>
      <c r="I16" s="95">
        <v>100070</v>
      </c>
      <c r="J16" s="91">
        <v>259428.6</v>
      </c>
      <c r="K16" s="91">
        <v>277697.26</v>
      </c>
      <c r="L16" s="92">
        <v>297020.64</v>
      </c>
      <c r="M16" s="97">
        <v>336115.12000000005</v>
      </c>
    </row>
    <row r="17" spans="1:13" ht="15.75" thickBot="1" x14ac:dyDescent="0.3">
      <c r="A17" t="s">
        <v>70</v>
      </c>
      <c r="F17" s="41"/>
      <c r="G17" s="52" t="s">
        <v>155</v>
      </c>
      <c r="H17" s="153">
        <v>193435</v>
      </c>
      <c r="I17" s="95">
        <v>200047</v>
      </c>
      <c r="J17" s="91">
        <v>518618.58</v>
      </c>
      <c r="K17" s="91">
        <v>555139.11</v>
      </c>
      <c r="L17" s="92">
        <v>593768.08000000007</v>
      </c>
      <c r="M17" s="97">
        <v>671917.8600000001</v>
      </c>
    </row>
    <row r="18" spans="1:13" ht="15.75" thickBot="1" x14ac:dyDescent="0.3">
      <c r="A18" t="s">
        <v>88</v>
      </c>
      <c r="F18" s="41"/>
      <c r="G18" s="52" t="s">
        <v>156</v>
      </c>
      <c r="H18" s="153">
        <v>153884</v>
      </c>
      <c r="I18" s="95">
        <v>159144</v>
      </c>
      <c r="J18" s="91">
        <v>412578.39</v>
      </c>
      <c r="K18" s="91">
        <v>441631.69</v>
      </c>
      <c r="L18" s="92">
        <v>472362.33</v>
      </c>
      <c r="M18" s="97">
        <v>534532.86999999988</v>
      </c>
    </row>
    <row r="19" spans="1:13" ht="15.75" thickBot="1" x14ac:dyDescent="0.3">
      <c r="A19" t="s">
        <v>9</v>
      </c>
      <c r="F19" s="41"/>
      <c r="G19" s="52" t="s">
        <v>157</v>
      </c>
      <c r="H19" s="153">
        <v>367722</v>
      </c>
      <c r="I19" s="95">
        <v>380292</v>
      </c>
      <c r="J19" s="91">
        <v>985899.45</v>
      </c>
      <c r="K19" s="91">
        <v>1055325.3700000001</v>
      </c>
      <c r="L19" s="92">
        <v>1128759.45</v>
      </c>
      <c r="M19" s="97">
        <v>1277324.77</v>
      </c>
    </row>
    <row r="20" spans="1:13" ht="15.75" thickBot="1" x14ac:dyDescent="0.3">
      <c r="F20" s="41"/>
      <c r="G20" s="52" t="s">
        <v>158</v>
      </c>
      <c r="H20" s="153">
        <v>146372</v>
      </c>
      <c r="I20" s="95">
        <v>151375</v>
      </c>
      <c r="J20" s="91">
        <v>392437.97</v>
      </c>
      <c r="K20" s="91">
        <v>420073</v>
      </c>
      <c r="L20" s="92">
        <v>449303.49</v>
      </c>
      <c r="M20" s="97">
        <v>508438.35000000003</v>
      </c>
    </row>
    <row r="21" spans="1:13" ht="15.75" thickBot="1" x14ac:dyDescent="0.3">
      <c r="F21" s="41"/>
      <c r="G21" s="52" t="s">
        <v>159</v>
      </c>
      <c r="H21" s="153">
        <v>113291</v>
      </c>
      <c r="I21" s="95">
        <v>117164</v>
      </c>
      <c r="J21" s="91">
        <v>303744.5</v>
      </c>
      <c r="K21" s="91">
        <v>325133.84000000003</v>
      </c>
      <c r="L21" s="92">
        <v>347758.05000000005</v>
      </c>
      <c r="M21" s="97">
        <v>393530.43999999994</v>
      </c>
    </row>
    <row r="22" spans="1:13" ht="15.75" thickBot="1" x14ac:dyDescent="0.3">
      <c r="F22" s="41"/>
      <c r="G22" s="52" t="s">
        <v>160</v>
      </c>
      <c r="H22" s="153">
        <v>221991</v>
      </c>
      <c r="I22" s="95">
        <v>229579</v>
      </c>
      <c r="J22" s="91">
        <v>595180.06999999995</v>
      </c>
      <c r="K22" s="91">
        <v>637091.97000000009</v>
      </c>
      <c r="L22" s="92">
        <v>681423.57000000007</v>
      </c>
      <c r="M22" s="97">
        <v>771109.95</v>
      </c>
    </row>
    <row r="23" spans="1:13" ht="15.75" thickBot="1" x14ac:dyDescent="0.3">
      <c r="F23" s="41"/>
      <c r="G23" s="52" t="s">
        <v>161</v>
      </c>
      <c r="H23" s="153">
        <v>157903</v>
      </c>
      <c r="I23" s="95">
        <v>163301</v>
      </c>
      <c r="J23" s="91">
        <v>423353.73</v>
      </c>
      <c r="K23" s="91">
        <v>453165.82000000007</v>
      </c>
      <c r="L23" s="92">
        <v>484699.05</v>
      </c>
      <c r="M23" s="97">
        <v>548495.39999999991</v>
      </c>
    </row>
    <row r="24" spans="1:13" ht="15.75" thickBot="1" x14ac:dyDescent="0.3">
      <c r="F24" s="41"/>
      <c r="G24" s="52" t="s">
        <v>162</v>
      </c>
      <c r="H24" s="153">
        <v>148881</v>
      </c>
      <c r="I24" s="95">
        <v>153970</v>
      </c>
      <c r="J24" s="91">
        <v>399164.85</v>
      </c>
      <c r="K24" s="91">
        <v>427273.58</v>
      </c>
      <c r="L24" s="92">
        <v>457005.12000000005</v>
      </c>
      <c r="M24" s="97">
        <v>517154.44</v>
      </c>
    </row>
    <row r="25" spans="1:13" ht="15.75" thickBot="1" x14ac:dyDescent="0.3">
      <c r="F25" s="41"/>
      <c r="G25" s="52" t="s">
        <v>163</v>
      </c>
      <c r="H25" s="153">
        <v>230185</v>
      </c>
      <c r="I25" s="95">
        <v>238053</v>
      </c>
      <c r="J25" s="91">
        <v>617149</v>
      </c>
      <c r="K25" s="91">
        <v>660607.92999999993</v>
      </c>
      <c r="L25" s="92">
        <v>706575.88</v>
      </c>
      <c r="M25" s="97">
        <v>799572.41999999993</v>
      </c>
    </row>
    <row r="26" spans="1:13" ht="15.75" thickBot="1" x14ac:dyDescent="0.3">
      <c r="F26" s="41"/>
      <c r="G26" s="52" t="s">
        <v>164</v>
      </c>
      <c r="H26" s="153">
        <v>126535</v>
      </c>
      <c r="I26" s="95">
        <v>130860</v>
      </c>
      <c r="J26" s="91">
        <v>339252.99</v>
      </c>
      <c r="K26" s="91">
        <v>363142.8000000001</v>
      </c>
      <c r="L26" s="92">
        <v>388411.84</v>
      </c>
      <c r="M26" s="97">
        <v>439532.56999999995</v>
      </c>
    </row>
    <row r="27" spans="1:13" ht="15.75" thickBot="1" x14ac:dyDescent="0.3">
      <c r="F27" s="41"/>
      <c r="G27" s="52" t="s">
        <v>165</v>
      </c>
      <c r="H27" s="153">
        <v>294528</v>
      </c>
      <c r="I27" s="95">
        <v>304596</v>
      </c>
      <c r="J27" s="91">
        <v>789659.02</v>
      </c>
      <c r="K27" s="91">
        <v>845265.90999999992</v>
      </c>
      <c r="L27" s="92">
        <v>904083.15</v>
      </c>
      <c r="M27" s="97">
        <v>1023077.0400000002</v>
      </c>
    </row>
    <row r="28" spans="1:13" ht="15.75" thickBot="1" x14ac:dyDescent="0.3">
      <c r="F28" s="41"/>
      <c r="G28" s="52" t="s">
        <v>166</v>
      </c>
      <c r="H28" s="153">
        <v>802349</v>
      </c>
      <c r="I28" s="95">
        <v>829775</v>
      </c>
      <c r="J28" s="91">
        <v>2151177.9</v>
      </c>
      <c r="K28" s="91">
        <v>2302661.399999999</v>
      </c>
      <c r="L28" s="92">
        <v>2462890.4899999998</v>
      </c>
      <c r="M28" s="97">
        <v>2787048.2699999996</v>
      </c>
    </row>
    <row r="29" spans="1:13" ht="15.75" thickBot="1" x14ac:dyDescent="0.3">
      <c r="F29" s="41"/>
      <c r="G29" s="52" t="s">
        <v>167</v>
      </c>
      <c r="H29" s="153">
        <v>51030</v>
      </c>
      <c r="I29" s="95"/>
      <c r="J29" s="91">
        <v>136816.53</v>
      </c>
      <c r="K29" s="91">
        <v>146451.00000000003</v>
      </c>
      <c r="L29" s="92">
        <v>156641.69</v>
      </c>
      <c r="M29" s="97"/>
    </row>
    <row r="30" spans="1:13" ht="15.75" thickBot="1" x14ac:dyDescent="0.3">
      <c r="F30" s="41"/>
      <c r="G30" s="52" t="s">
        <v>168</v>
      </c>
      <c r="H30" s="153">
        <v>135768</v>
      </c>
      <c r="I30" s="95">
        <v>140409</v>
      </c>
      <c r="J30" s="91">
        <v>364007.58</v>
      </c>
      <c r="K30" s="91">
        <v>389640.57999999996</v>
      </c>
      <c r="L30" s="92">
        <v>416753.44999999995</v>
      </c>
      <c r="M30" s="97">
        <v>471605.75000000006</v>
      </c>
    </row>
    <row r="31" spans="1:13" ht="15.75" thickBot="1" x14ac:dyDescent="0.3">
      <c r="F31" s="41"/>
      <c r="G31" s="52" t="s">
        <v>169</v>
      </c>
      <c r="H31" s="153">
        <v>265151</v>
      </c>
      <c r="I31" s="95">
        <v>274215</v>
      </c>
      <c r="J31" s="91">
        <v>710896.35</v>
      </c>
      <c r="K31" s="91">
        <v>760956.85000000009</v>
      </c>
      <c r="L31" s="92">
        <v>813907.51</v>
      </c>
      <c r="M31" s="97">
        <v>921033.34</v>
      </c>
    </row>
    <row r="32" spans="1:13" ht="15.75" thickBot="1" x14ac:dyDescent="0.3">
      <c r="F32" s="41"/>
      <c r="G32" s="52" t="s">
        <v>170</v>
      </c>
      <c r="H32" s="153">
        <v>124486</v>
      </c>
      <c r="I32" s="95">
        <v>156238</v>
      </c>
      <c r="J32" s="91">
        <v>333759.40999999997</v>
      </c>
      <c r="K32" s="91">
        <v>357262.37</v>
      </c>
      <c r="L32" s="92">
        <v>382122.23</v>
      </c>
      <c r="M32" s="97">
        <v>524772.18999999994</v>
      </c>
    </row>
    <row r="33" spans="6:13" ht="15.75" thickBot="1" x14ac:dyDescent="0.3">
      <c r="F33" s="41"/>
      <c r="G33" s="52" t="s">
        <v>171</v>
      </c>
      <c r="H33" s="153">
        <v>259852</v>
      </c>
      <c r="I33" s="95">
        <v>268735</v>
      </c>
      <c r="J33" s="91">
        <v>696689.2</v>
      </c>
      <c r="K33" s="91">
        <v>745749.24999999988</v>
      </c>
      <c r="L33" s="92">
        <v>797641.7</v>
      </c>
      <c r="M33" s="97">
        <v>902627.12</v>
      </c>
    </row>
    <row r="34" spans="6:13" ht="15.75" thickBot="1" x14ac:dyDescent="0.3">
      <c r="F34" s="41"/>
      <c r="G34" s="52" t="s">
        <v>172</v>
      </c>
      <c r="H34" s="153">
        <v>135737</v>
      </c>
      <c r="I34" s="95">
        <v>140377</v>
      </c>
      <c r="J34" s="91">
        <v>363924.47</v>
      </c>
      <c r="K34" s="91">
        <v>389551.61999999994</v>
      </c>
      <c r="L34" s="92">
        <v>416658.29999999993</v>
      </c>
      <c r="M34" s="97">
        <v>471498.26999999996</v>
      </c>
    </row>
    <row r="35" spans="6:13" ht="15.75" thickBot="1" x14ac:dyDescent="0.3">
      <c r="F35" s="41"/>
      <c r="G35" s="52" t="s">
        <v>173</v>
      </c>
      <c r="H35" s="153">
        <v>270468</v>
      </c>
      <c r="I35" s="95">
        <v>279713</v>
      </c>
      <c r="J35" s="91">
        <v>725151.75</v>
      </c>
      <c r="K35" s="91">
        <v>776216.11</v>
      </c>
      <c r="L35" s="92">
        <v>830228.57</v>
      </c>
      <c r="M35" s="97">
        <v>939500.0199999999</v>
      </c>
    </row>
    <row r="36" spans="6:13" ht="15.75" thickBot="1" x14ac:dyDescent="0.3">
      <c r="F36" s="41"/>
      <c r="G36" s="52" t="s">
        <v>174</v>
      </c>
      <c r="H36" s="153">
        <v>363410</v>
      </c>
      <c r="I36" s="95">
        <v>375833</v>
      </c>
      <c r="J36" s="91">
        <v>974338.55</v>
      </c>
      <c r="K36" s="91">
        <v>1042950.3600000001</v>
      </c>
      <c r="L36" s="92">
        <v>1115523.3399999999</v>
      </c>
      <c r="M36" s="97">
        <v>1262347.8800000001</v>
      </c>
    </row>
    <row r="37" spans="6:13" ht="15.75" thickBot="1" x14ac:dyDescent="0.3">
      <c r="F37" s="41"/>
      <c r="G37" s="52" t="s">
        <v>175</v>
      </c>
      <c r="H37" s="153">
        <v>232850</v>
      </c>
      <c r="I37" s="95">
        <v>240810</v>
      </c>
      <c r="J37" s="91">
        <v>624294.14</v>
      </c>
      <c r="K37" s="91">
        <v>668256.22000000009</v>
      </c>
      <c r="L37" s="92">
        <v>714756.36</v>
      </c>
      <c r="M37" s="97">
        <v>808832.63000000012</v>
      </c>
    </row>
    <row r="38" spans="6:13" ht="15.75" thickBot="1" x14ac:dyDescent="0.3">
      <c r="F38" s="41"/>
      <c r="G38" s="52" t="s">
        <v>176</v>
      </c>
      <c r="H38" s="153">
        <v>114419</v>
      </c>
      <c r="I38" s="95">
        <v>118330</v>
      </c>
      <c r="J38" s="91">
        <v>306768.78000000003</v>
      </c>
      <c r="K38" s="91">
        <v>328371.08999999997</v>
      </c>
      <c r="L38" s="92">
        <v>351220.56000000006</v>
      </c>
      <c r="M38" s="97">
        <v>397446.80000000005</v>
      </c>
    </row>
    <row r="39" spans="6:13" ht="15.75" thickBot="1" x14ac:dyDescent="0.3">
      <c r="F39" s="41"/>
      <c r="G39" s="52" t="s">
        <v>177</v>
      </c>
      <c r="H39" s="153">
        <v>93924</v>
      </c>
      <c r="I39" s="95">
        <v>97135</v>
      </c>
      <c r="J39" s="91">
        <v>251819.64</v>
      </c>
      <c r="K39" s="91">
        <v>269552.49000000005</v>
      </c>
      <c r="L39" s="92">
        <v>288309.11</v>
      </c>
      <c r="M39" s="97">
        <v>326257.03999999998</v>
      </c>
    </row>
    <row r="40" spans="6:13" ht="15.75" thickBot="1" x14ac:dyDescent="0.3">
      <c r="F40" s="41"/>
      <c r="G40" s="52" t="s">
        <v>178</v>
      </c>
      <c r="H40" s="153">
        <v>46218</v>
      </c>
      <c r="I40" s="95">
        <v>47798</v>
      </c>
      <c r="J40" s="91">
        <v>123915.08</v>
      </c>
      <c r="K40" s="91">
        <v>132641.04</v>
      </c>
      <c r="L40" s="92">
        <v>141870.76999999999</v>
      </c>
      <c r="M40" s="97">
        <v>160543.91999999998</v>
      </c>
    </row>
    <row r="41" spans="6:13" ht="15.75" thickBot="1" x14ac:dyDescent="0.3">
      <c r="F41" s="41"/>
      <c r="G41" s="52" t="s">
        <v>179</v>
      </c>
      <c r="H41" s="153">
        <v>116015</v>
      </c>
      <c r="I41" s="95">
        <v>119981</v>
      </c>
      <c r="J41" s="91">
        <v>311047.82</v>
      </c>
      <c r="K41" s="91">
        <v>332951.45</v>
      </c>
      <c r="L41" s="92">
        <v>356119.63999999996</v>
      </c>
      <c r="M41" s="97">
        <v>402992.18</v>
      </c>
    </row>
    <row r="42" spans="6:13" ht="15.75" thickBot="1" x14ac:dyDescent="0.3">
      <c r="F42" s="41"/>
      <c r="G42" s="52" t="s">
        <v>180</v>
      </c>
      <c r="H42" s="153">
        <v>129902</v>
      </c>
      <c r="I42" s="95">
        <v>134342</v>
      </c>
      <c r="J42" s="91">
        <v>348280.25</v>
      </c>
      <c r="K42" s="91">
        <v>372805.75</v>
      </c>
      <c r="L42" s="92">
        <v>398747.17999999993</v>
      </c>
      <c r="M42" s="97">
        <v>451227.91000000003</v>
      </c>
    </row>
    <row r="43" spans="6:13" ht="15.75" thickBot="1" x14ac:dyDescent="0.3">
      <c r="F43" s="41"/>
      <c r="G43" s="52" t="s">
        <v>181</v>
      </c>
      <c r="H43" s="153">
        <v>108219</v>
      </c>
      <c r="I43" s="95">
        <v>111918</v>
      </c>
      <c r="J43" s="91">
        <v>290145.96000000002</v>
      </c>
      <c r="K43" s="91">
        <v>310577.73</v>
      </c>
      <c r="L43" s="92">
        <v>332189.03999999998</v>
      </c>
      <c r="M43" s="97">
        <v>375910.18</v>
      </c>
    </row>
    <row r="44" spans="6:13" ht="15.75" thickBot="1" x14ac:dyDescent="0.3">
      <c r="F44" s="41"/>
      <c r="G44" s="52" t="s">
        <v>182</v>
      </c>
      <c r="H44" s="153">
        <v>51962</v>
      </c>
      <c r="I44" s="95">
        <v>53738</v>
      </c>
      <c r="J44" s="91">
        <v>139315.32</v>
      </c>
      <c r="K44" s="91">
        <v>149125.74000000002</v>
      </c>
      <c r="L44" s="92">
        <v>159502.56</v>
      </c>
      <c r="M44" s="97">
        <v>180495.19</v>
      </c>
    </row>
    <row r="45" spans="6:13" ht="15.75" thickBot="1" x14ac:dyDescent="0.3">
      <c r="F45" s="41"/>
      <c r="G45" s="52" t="s">
        <v>183</v>
      </c>
      <c r="H45" s="153">
        <v>125423</v>
      </c>
      <c r="I45" s="95">
        <v>129710</v>
      </c>
      <c r="J45" s="91">
        <v>336271.61</v>
      </c>
      <c r="K45" s="91">
        <v>359951.46999999991</v>
      </c>
      <c r="L45" s="92">
        <v>384998.44</v>
      </c>
      <c r="M45" s="97">
        <v>435669.94999999995</v>
      </c>
    </row>
    <row r="46" spans="6:13" ht="15.75" thickBot="1" x14ac:dyDescent="0.3">
      <c r="F46" s="41"/>
      <c r="G46" s="52" t="s">
        <v>184</v>
      </c>
      <c r="H46" s="153">
        <v>69062</v>
      </c>
      <c r="I46" s="95">
        <v>71423</v>
      </c>
      <c r="J46" s="91">
        <v>185162.13</v>
      </c>
      <c r="K46" s="91">
        <v>198201.03000000003</v>
      </c>
      <c r="L46" s="92">
        <v>211992.72</v>
      </c>
      <c r="M46" s="97">
        <v>239895.56999999998</v>
      </c>
    </row>
    <row r="47" spans="6:13" ht="15.75" thickBot="1" x14ac:dyDescent="0.3">
      <c r="F47" s="41"/>
      <c r="G47" s="52" t="s">
        <v>185</v>
      </c>
      <c r="H47" s="153">
        <v>123952</v>
      </c>
      <c r="I47" s="95">
        <v>128189</v>
      </c>
      <c r="J47" s="91">
        <v>332327.71000000002</v>
      </c>
      <c r="K47" s="91">
        <v>355729.83999999997</v>
      </c>
      <c r="L47" s="92">
        <v>380483.06</v>
      </c>
      <c r="M47" s="97">
        <v>430561.20999999996</v>
      </c>
    </row>
    <row r="48" spans="6:13" ht="15.75" thickBot="1" x14ac:dyDescent="0.3">
      <c r="F48" s="41"/>
      <c r="G48" s="52" t="s">
        <v>186</v>
      </c>
      <c r="H48" s="153">
        <v>80657</v>
      </c>
      <c r="I48" s="95">
        <v>83414</v>
      </c>
      <c r="J48" s="91">
        <v>216249.48</v>
      </c>
      <c r="K48" s="91">
        <v>231477.52000000002</v>
      </c>
      <c r="L48" s="92">
        <v>247584.73</v>
      </c>
      <c r="M48" s="97">
        <v>280170.94</v>
      </c>
    </row>
    <row r="49" spans="6:14" ht="15.75" thickBot="1" x14ac:dyDescent="0.3">
      <c r="F49" s="41"/>
      <c r="G49" s="52" t="s">
        <v>187</v>
      </c>
      <c r="H49" s="153">
        <v>82522</v>
      </c>
      <c r="I49" s="95">
        <v>85343</v>
      </c>
      <c r="J49" s="91">
        <v>221249.73</v>
      </c>
      <c r="K49" s="91">
        <v>236829.88999999998</v>
      </c>
      <c r="L49" s="92">
        <v>253309.53000000003</v>
      </c>
      <c r="M49" s="97">
        <v>286650.07</v>
      </c>
    </row>
    <row r="50" spans="6:14" ht="15.75" thickBot="1" x14ac:dyDescent="0.3">
      <c r="F50" s="41"/>
      <c r="G50" s="52" t="s">
        <v>188</v>
      </c>
      <c r="H50" s="153">
        <v>42920</v>
      </c>
      <c r="I50" s="95">
        <v>97162</v>
      </c>
      <c r="J50" s="91">
        <v>115072.81</v>
      </c>
      <c r="K50" s="91">
        <v>123176.11000000002</v>
      </c>
      <c r="L50" s="92">
        <v>131747.23000000001</v>
      </c>
      <c r="M50" s="97">
        <v>326347.73</v>
      </c>
    </row>
    <row r="51" spans="6:14" ht="15.75" thickBot="1" x14ac:dyDescent="0.3">
      <c r="F51" s="41"/>
      <c r="G51" s="52" t="s">
        <v>189</v>
      </c>
      <c r="H51" s="153">
        <v>349748</v>
      </c>
      <c r="I51" s="95">
        <v>361704</v>
      </c>
      <c r="J51" s="91">
        <v>937709.36</v>
      </c>
      <c r="K51" s="91">
        <v>1003741.7899999999</v>
      </c>
      <c r="L51" s="92">
        <v>1073586.46</v>
      </c>
      <c r="M51" s="97">
        <v>1214891.4000000001</v>
      </c>
    </row>
    <row r="52" spans="6:14" ht="15.75" thickBot="1" x14ac:dyDescent="0.3">
      <c r="F52" s="41"/>
      <c r="G52" s="52" t="s">
        <v>190</v>
      </c>
      <c r="H52" s="153">
        <v>206190</v>
      </c>
      <c r="I52" s="95">
        <v>213238</v>
      </c>
      <c r="J52" s="91">
        <v>552816.01</v>
      </c>
      <c r="K52" s="91">
        <v>591744.67999999993</v>
      </c>
      <c r="L52" s="92">
        <v>632920.82000000007</v>
      </c>
      <c r="M52" s="97">
        <v>716223.79</v>
      </c>
    </row>
    <row r="53" spans="6:14" ht="15.75" thickBot="1" x14ac:dyDescent="0.3">
      <c r="G53" s="53" t="s">
        <v>191</v>
      </c>
      <c r="H53" s="154">
        <v>43912</v>
      </c>
      <c r="I53" s="96">
        <v>45413</v>
      </c>
      <c r="J53" s="91">
        <v>117732.46</v>
      </c>
      <c r="K53" s="91">
        <v>126023.05</v>
      </c>
      <c r="L53" s="92">
        <v>134792.28</v>
      </c>
      <c r="M53" s="97">
        <v>152533.18</v>
      </c>
    </row>
    <row r="54" spans="6:14" x14ac:dyDescent="0.25">
      <c r="G54" s="53" t="s">
        <v>192</v>
      </c>
      <c r="H54" s="54">
        <v>205140</v>
      </c>
      <c r="I54" s="98"/>
      <c r="J54" s="90">
        <v>550000</v>
      </c>
      <c r="K54" s="61"/>
      <c r="L54" s="61"/>
      <c r="M54" s="61"/>
      <c r="N54" s="61"/>
    </row>
  </sheetData>
  <autoFilter ref="M2" xr:uid="{6B1BA445-5044-4751-9AF3-A1919FF5C1D4}"/>
  <phoneticPr fontId="20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6B2EB-4176-45DC-8C02-7AB450A16F9D}">
  <sheetPr>
    <tabColor theme="5" tint="0.59999389629810485"/>
  </sheetPr>
  <dimension ref="A1:AH172"/>
  <sheetViews>
    <sheetView showGridLines="0" workbookViewId="0">
      <selection activeCell="O47" sqref="O47"/>
    </sheetView>
  </sheetViews>
  <sheetFormatPr baseColWidth="10" defaultRowHeight="15" x14ac:dyDescent="0.25"/>
  <cols>
    <col min="1" max="1" width="9.28515625" customWidth="1"/>
    <col min="2" max="2" width="8.28515625" customWidth="1"/>
    <col min="3" max="3" width="36.28515625" customWidth="1"/>
    <col min="4" max="4" width="29.85546875" customWidth="1"/>
    <col min="5" max="5" width="15.85546875" customWidth="1"/>
    <col min="6" max="6" width="8.42578125" customWidth="1"/>
    <col min="7" max="7" width="8.28515625" customWidth="1"/>
    <col min="8" max="8" width="11.7109375" customWidth="1"/>
    <col min="10" max="10" width="6.85546875" customWidth="1"/>
    <col min="12" max="12" width="25.42578125" customWidth="1"/>
    <col min="16" max="16" width="17" customWidth="1"/>
    <col min="18" max="18" width="16.85546875" customWidth="1"/>
    <col min="19" max="19" width="16.42578125" customWidth="1"/>
  </cols>
  <sheetData>
    <row r="1" spans="1:19" x14ac:dyDescent="0.25">
      <c r="A1" s="100" t="s">
        <v>93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9" x14ac:dyDescent="0.2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1:19" ht="15.75" thickBot="1" x14ac:dyDescent="0.3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8"/>
    </row>
    <row r="4" spans="1:19" x14ac:dyDescent="0.25">
      <c r="N4" s="20"/>
      <c r="O4" s="21"/>
      <c r="Q4" s="20"/>
      <c r="R4" s="21"/>
      <c r="S4" s="22"/>
    </row>
    <row r="5" spans="1:19" ht="18.75" x14ac:dyDescent="0.3">
      <c r="A5" s="44" t="s">
        <v>95</v>
      </c>
      <c r="N5" s="20"/>
      <c r="O5" s="21"/>
      <c r="Q5" s="20"/>
      <c r="R5" s="21"/>
      <c r="S5" s="22"/>
    </row>
    <row r="6" spans="1:19" x14ac:dyDescent="0.25">
      <c r="N6" s="20"/>
      <c r="O6" s="21"/>
      <c r="Q6" s="20"/>
      <c r="R6" s="21"/>
      <c r="S6" s="22"/>
    </row>
    <row r="7" spans="1:19" x14ac:dyDescent="0.25">
      <c r="N7" s="20"/>
      <c r="O7" s="21"/>
      <c r="Q7" s="20"/>
      <c r="R7" s="21"/>
      <c r="S7" s="22"/>
    </row>
    <row r="8" spans="1:19" x14ac:dyDescent="0.25">
      <c r="A8" s="151" t="s">
        <v>94</v>
      </c>
      <c r="B8" s="151"/>
      <c r="C8" s="151"/>
      <c r="D8" t="s">
        <v>106</v>
      </c>
      <c r="N8" s="20"/>
      <c r="O8" s="21"/>
      <c r="Q8" s="20"/>
      <c r="R8" s="21"/>
      <c r="S8" s="22"/>
    </row>
    <row r="9" spans="1:19" x14ac:dyDescent="0.25">
      <c r="N9" s="20"/>
      <c r="O9" s="21"/>
      <c r="Q9" s="20"/>
      <c r="R9" s="21"/>
      <c r="S9" s="22"/>
    </row>
    <row r="10" spans="1:19" x14ac:dyDescent="0.25">
      <c r="A10" s="151" t="s">
        <v>96</v>
      </c>
      <c r="B10" s="151"/>
      <c r="C10" s="151"/>
      <c r="D10" t="s">
        <v>107</v>
      </c>
      <c r="N10" s="20"/>
      <c r="O10" s="21"/>
      <c r="Q10" s="20"/>
      <c r="R10" s="21"/>
      <c r="S10" s="22"/>
    </row>
    <row r="11" spans="1:19" x14ac:dyDescent="0.25">
      <c r="N11" s="20"/>
      <c r="O11" s="21"/>
      <c r="Q11" s="20"/>
      <c r="R11" s="21"/>
      <c r="S11" s="22"/>
    </row>
    <row r="12" spans="1:19" x14ac:dyDescent="0.25">
      <c r="A12" s="43" t="s">
        <v>97</v>
      </c>
      <c r="D12" t="s">
        <v>108</v>
      </c>
      <c r="N12" s="20"/>
      <c r="O12" s="21"/>
      <c r="Q12" s="20"/>
      <c r="R12" s="21"/>
      <c r="S12" s="22"/>
    </row>
    <row r="13" spans="1:19" x14ac:dyDescent="0.25">
      <c r="N13" s="20"/>
      <c r="O13" s="21"/>
      <c r="Q13" s="20"/>
      <c r="R13" s="21"/>
      <c r="S13" s="22"/>
    </row>
    <row r="14" spans="1:19" x14ac:dyDescent="0.25">
      <c r="A14" s="43" t="s">
        <v>98</v>
      </c>
      <c r="D14" t="s">
        <v>99</v>
      </c>
      <c r="N14" s="20"/>
      <c r="O14" s="21"/>
      <c r="Q14" s="20"/>
      <c r="R14" s="21"/>
      <c r="S14" s="22"/>
    </row>
    <row r="15" spans="1:19" x14ac:dyDescent="0.25">
      <c r="N15" s="20"/>
      <c r="O15" s="21"/>
      <c r="Q15" s="20"/>
      <c r="R15" s="21"/>
      <c r="S15" s="22"/>
    </row>
    <row r="16" spans="1:19" x14ac:dyDescent="0.25">
      <c r="A16" s="43" t="s">
        <v>100</v>
      </c>
      <c r="D16" t="s">
        <v>109</v>
      </c>
      <c r="N16" s="20"/>
      <c r="O16" s="21"/>
      <c r="Q16" s="20"/>
      <c r="R16" s="21"/>
      <c r="S16" s="22"/>
    </row>
    <row r="17" spans="1:19" x14ac:dyDescent="0.25">
      <c r="N17" s="20"/>
      <c r="O17" s="21"/>
      <c r="Q17" s="20"/>
      <c r="R17" s="21"/>
      <c r="S17" s="22"/>
    </row>
    <row r="18" spans="1:19" x14ac:dyDescent="0.25">
      <c r="A18" s="43" t="s">
        <v>101</v>
      </c>
      <c r="D18" t="s">
        <v>110</v>
      </c>
      <c r="N18" s="20"/>
      <c r="O18" s="21"/>
      <c r="Q18" s="20"/>
      <c r="R18" s="21"/>
      <c r="S18" s="22"/>
    </row>
    <row r="19" spans="1:19" x14ac:dyDescent="0.25">
      <c r="N19" s="20"/>
      <c r="O19" s="21"/>
      <c r="Q19" s="20"/>
      <c r="R19" s="21"/>
      <c r="S19" s="22"/>
    </row>
    <row r="20" spans="1:19" x14ac:dyDescent="0.25">
      <c r="A20" s="43" t="s">
        <v>102</v>
      </c>
      <c r="D20" t="s">
        <v>111</v>
      </c>
      <c r="N20" s="20"/>
      <c r="O20" s="21"/>
      <c r="Q20" s="20"/>
      <c r="R20" s="21"/>
      <c r="S20" s="22"/>
    </row>
    <row r="21" spans="1:19" x14ac:dyDescent="0.25">
      <c r="N21" s="20"/>
      <c r="O21" s="21"/>
      <c r="Q21" s="20"/>
      <c r="R21" s="21"/>
      <c r="S21" s="22"/>
    </row>
    <row r="22" spans="1:19" x14ac:dyDescent="0.25">
      <c r="A22" s="43" t="s">
        <v>103</v>
      </c>
      <c r="D22" t="s">
        <v>112</v>
      </c>
      <c r="N22" s="20"/>
      <c r="O22" s="21"/>
      <c r="Q22" s="20"/>
      <c r="R22" s="21"/>
      <c r="S22" s="22"/>
    </row>
    <row r="23" spans="1:19" x14ac:dyDescent="0.25">
      <c r="N23" s="20"/>
      <c r="O23" s="21"/>
      <c r="Q23" s="20"/>
      <c r="R23" s="21"/>
      <c r="S23" s="22"/>
    </row>
    <row r="24" spans="1:19" x14ac:dyDescent="0.25">
      <c r="A24" s="43" t="s">
        <v>104</v>
      </c>
      <c r="D24" t="s">
        <v>105</v>
      </c>
      <c r="N24" s="20"/>
      <c r="O24" s="21"/>
      <c r="Q24" s="20"/>
      <c r="R24" s="21"/>
      <c r="S24" s="22"/>
    </row>
    <row r="25" spans="1:19" x14ac:dyDescent="0.25">
      <c r="D25" t="s">
        <v>113</v>
      </c>
      <c r="N25" s="20"/>
      <c r="O25" s="21"/>
      <c r="Q25" s="20"/>
      <c r="R25" s="21"/>
      <c r="S25" s="22"/>
    </row>
    <row r="26" spans="1:19" x14ac:dyDescent="0.25">
      <c r="D26" t="s">
        <v>114</v>
      </c>
      <c r="N26" s="20"/>
      <c r="O26" s="21"/>
      <c r="Q26" s="20"/>
      <c r="R26" s="21"/>
      <c r="S26" s="22"/>
    </row>
    <row r="27" spans="1:19" x14ac:dyDescent="0.25">
      <c r="D27" t="s">
        <v>115</v>
      </c>
      <c r="N27" s="20"/>
      <c r="O27" s="21"/>
      <c r="Q27" s="20"/>
      <c r="R27" s="21"/>
      <c r="S27" s="22"/>
    </row>
    <row r="28" spans="1:19" x14ac:dyDescent="0.25">
      <c r="D28" t="s">
        <v>116</v>
      </c>
      <c r="N28" s="20"/>
      <c r="O28" s="21"/>
      <c r="Q28" s="20"/>
      <c r="R28" s="21"/>
      <c r="S28" s="22"/>
    </row>
    <row r="29" spans="1:19" x14ac:dyDescent="0.25">
      <c r="N29" s="20"/>
      <c r="O29" s="21"/>
      <c r="Q29" s="20"/>
      <c r="R29" s="21"/>
      <c r="S29" s="22"/>
    </row>
    <row r="30" spans="1:19" x14ac:dyDescent="0.25">
      <c r="A30" s="43" t="s">
        <v>117</v>
      </c>
      <c r="D30" t="s">
        <v>118</v>
      </c>
      <c r="N30" s="20"/>
      <c r="O30" s="21"/>
      <c r="Q30" s="20"/>
      <c r="R30" s="21"/>
      <c r="S30" s="22"/>
    </row>
    <row r="31" spans="1:19" x14ac:dyDescent="0.25">
      <c r="D31" t="s">
        <v>126</v>
      </c>
      <c r="N31" s="20"/>
      <c r="O31" s="21"/>
      <c r="Q31" s="20"/>
      <c r="R31" s="21"/>
      <c r="S31" s="22"/>
    </row>
    <row r="32" spans="1:19" x14ac:dyDescent="0.25">
      <c r="N32" s="20"/>
      <c r="O32" s="21"/>
      <c r="Q32" s="20"/>
      <c r="R32" s="21"/>
      <c r="S32" s="22"/>
    </row>
    <row r="33" spans="1:19" x14ac:dyDescent="0.25">
      <c r="A33" s="43" t="s">
        <v>122</v>
      </c>
      <c r="D33" t="s">
        <v>123</v>
      </c>
      <c r="N33" s="20"/>
      <c r="O33" s="21"/>
      <c r="Q33" s="20"/>
      <c r="R33" s="21"/>
      <c r="S33" s="22"/>
    </row>
    <row r="34" spans="1:19" x14ac:dyDescent="0.25">
      <c r="N34" s="20"/>
      <c r="O34" s="21"/>
      <c r="Q34" s="20"/>
      <c r="R34" s="21"/>
      <c r="S34" s="22"/>
    </row>
    <row r="35" spans="1:19" x14ac:dyDescent="0.25">
      <c r="A35" s="43" t="s">
        <v>124</v>
      </c>
      <c r="D35" t="s">
        <v>125</v>
      </c>
      <c r="N35" s="20"/>
      <c r="O35" s="21"/>
      <c r="Q35" s="20"/>
      <c r="R35" s="21"/>
      <c r="S35" s="22"/>
    </row>
    <row r="36" spans="1:19" x14ac:dyDescent="0.25">
      <c r="N36" s="20"/>
      <c r="O36" s="21"/>
      <c r="Q36" s="20"/>
      <c r="R36" s="21"/>
      <c r="S36" s="22"/>
    </row>
    <row r="37" spans="1:19" ht="18" customHeight="1" x14ac:dyDescent="0.25">
      <c r="A37" s="45" t="s">
        <v>128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N37" s="20"/>
      <c r="O37" s="21"/>
      <c r="Q37" s="20"/>
      <c r="R37" s="21"/>
      <c r="S37" s="22"/>
    </row>
    <row r="38" spans="1:19" ht="15" customHeight="1" x14ac:dyDescent="0.25">
      <c r="A38" s="45" t="s">
        <v>130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N38" s="20"/>
      <c r="O38" s="21"/>
      <c r="Q38" s="20"/>
      <c r="R38" s="21"/>
      <c r="S38" s="22"/>
    </row>
    <row r="39" spans="1:19" x14ac:dyDescent="0.25">
      <c r="N39" s="20"/>
      <c r="O39" s="21"/>
      <c r="Q39" s="20"/>
      <c r="R39" s="21"/>
      <c r="S39" s="22"/>
    </row>
    <row r="40" spans="1:19" ht="15.75" thickBot="1" x14ac:dyDescent="0.3"/>
    <row r="41" spans="1:19" ht="14.45" customHeight="1" x14ac:dyDescent="0.25">
      <c r="A41" s="100" t="s">
        <v>46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2"/>
    </row>
    <row r="42" spans="1:19" ht="14.45" customHeight="1" x14ac:dyDescent="0.25">
      <c r="A42" s="103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5"/>
    </row>
    <row r="43" spans="1:19" ht="14.45" customHeight="1" x14ac:dyDescent="0.25">
      <c r="A43" s="103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5"/>
    </row>
    <row r="44" spans="1:19" ht="15" customHeight="1" thickBot="1" x14ac:dyDescent="0.3">
      <c r="A44" s="106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8"/>
      <c r="N44" s="18"/>
      <c r="O44" s="19"/>
      <c r="Q44" s="18"/>
      <c r="R44" s="19"/>
      <c r="S44" s="19"/>
    </row>
    <row r="45" spans="1:19" ht="15.75" thickBot="1" x14ac:dyDescent="0.3">
      <c r="N45" s="20"/>
      <c r="O45" s="21"/>
      <c r="Q45" s="20"/>
      <c r="R45" s="21"/>
      <c r="S45" s="22"/>
    </row>
    <row r="46" spans="1:19" ht="15.75" thickBot="1" x14ac:dyDescent="0.3">
      <c r="A46" s="10" t="s">
        <v>17</v>
      </c>
      <c r="B46" s="10"/>
      <c r="C46" s="10"/>
      <c r="E46" s="37" t="s">
        <v>127</v>
      </c>
      <c r="F46" s="38"/>
      <c r="G46" s="38"/>
      <c r="H46" s="38"/>
      <c r="I46" s="39"/>
      <c r="J46" s="40"/>
      <c r="L46" s="56" t="s">
        <v>193</v>
      </c>
      <c r="N46" s="20"/>
      <c r="O46" s="21"/>
      <c r="Q46" s="20"/>
      <c r="R46" s="21"/>
      <c r="S46" s="22"/>
    </row>
    <row r="47" spans="1:19" ht="16.5" thickBot="1" x14ac:dyDescent="0.3">
      <c r="A47" s="11"/>
      <c r="B47" s="11"/>
      <c r="C47" s="11"/>
      <c r="D47" s="9"/>
      <c r="E47" s="9"/>
      <c r="F47" s="9"/>
      <c r="L47" s="56"/>
      <c r="N47" s="20"/>
      <c r="O47" s="21"/>
      <c r="Q47" s="20"/>
      <c r="R47" s="21"/>
      <c r="S47" s="22"/>
    </row>
    <row r="48" spans="1:19" ht="14.45" customHeight="1" thickBot="1" x14ac:dyDescent="0.3">
      <c r="A48" s="99" t="s">
        <v>24</v>
      </c>
      <c r="B48" s="99"/>
      <c r="C48" s="99"/>
      <c r="E48" s="14" t="s">
        <v>192</v>
      </c>
      <c r="F48" s="16"/>
      <c r="J48" s="8"/>
      <c r="L48" s="56" t="s">
        <v>194</v>
      </c>
      <c r="M48" s="8"/>
      <c r="N48" s="20"/>
      <c r="O48" s="21"/>
      <c r="Q48" s="20"/>
      <c r="R48" s="21"/>
      <c r="S48" s="22"/>
    </row>
    <row r="49" spans="1:34" ht="14.45" customHeight="1" thickBot="1" x14ac:dyDescent="0.3">
      <c r="A49" s="10"/>
      <c r="B49" s="10"/>
      <c r="C49" s="10"/>
      <c r="E49" s="5"/>
      <c r="F49" s="5"/>
      <c r="G49" s="8"/>
      <c r="H49" s="8"/>
      <c r="J49" s="8"/>
      <c r="K49" s="8"/>
      <c r="L49" s="56"/>
      <c r="N49" s="20"/>
      <c r="O49" s="21"/>
      <c r="Q49" s="20"/>
      <c r="R49" s="21"/>
      <c r="S49" s="22"/>
    </row>
    <row r="50" spans="1:34" ht="14.45" customHeight="1" thickBot="1" x14ac:dyDescent="0.3">
      <c r="A50" s="10" t="s">
        <v>52</v>
      </c>
      <c r="B50" s="10"/>
      <c r="C50" s="10"/>
      <c r="E50" s="17">
        <v>2021</v>
      </c>
      <c r="F50" s="5"/>
      <c r="G50" s="8"/>
      <c r="H50" s="8"/>
      <c r="J50" s="8"/>
      <c r="K50" s="8"/>
      <c r="L50" s="56" t="str">
        <f>+L46</f>
        <v xml:space="preserve"> A compléter par ETA</v>
      </c>
      <c r="M50" s="8"/>
      <c r="N50" s="20"/>
      <c r="O50" s="21"/>
      <c r="Q50" s="20"/>
      <c r="R50" s="21"/>
      <c r="S50" s="22"/>
    </row>
    <row r="51" spans="1:34" ht="14.45" customHeight="1" thickBot="1" x14ac:dyDescent="0.3">
      <c r="A51" s="10"/>
      <c r="B51" s="10"/>
      <c r="C51" s="10"/>
      <c r="E51" s="5"/>
      <c r="F51" s="5"/>
      <c r="G51" s="8"/>
      <c r="H51" s="8"/>
      <c r="J51" s="8"/>
      <c r="K51" s="8"/>
      <c r="L51" s="57"/>
      <c r="M51" s="8"/>
      <c r="N51" s="20"/>
      <c r="O51" s="21"/>
      <c r="Q51" s="20"/>
      <c r="R51" s="21"/>
      <c r="S51" s="22"/>
      <c r="AH51" s="16"/>
    </row>
    <row r="52" spans="1:34" ht="14.45" customHeight="1" thickBot="1" x14ac:dyDescent="0.3">
      <c r="A52" s="10" t="s">
        <v>137</v>
      </c>
      <c r="B52" s="10"/>
      <c r="C52" s="10"/>
      <c r="E52" s="55">
        <f>VLOOKUP(E48,Tableau15[],2,FALSE)</f>
        <v>205140</v>
      </c>
      <c r="F52" s="5"/>
      <c r="G52" s="8"/>
      <c r="H52" s="8"/>
      <c r="J52" s="8"/>
      <c r="K52" s="8"/>
      <c r="L52" s="56" t="s">
        <v>195</v>
      </c>
      <c r="M52" s="8"/>
      <c r="N52" s="20"/>
      <c r="O52" s="21"/>
      <c r="Q52" s="20"/>
      <c r="R52" s="21"/>
      <c r="S52" s="22"/>
    </row>
    <row r="53" spans="1:34" ht="14.45" customHeight="1" thickBot="1" x14ac:dyDescent="0.3">
      <c r="A53" s="10"/>
      <c r="B53" s="10"/>
      <c r="C53" s="10"/>
      <c r="E53" s="5"/>
      <c r="F53" s="5"/>
      <c r="G53" s="8"/>
      <c r="H53" s="8"/>
      <c r="J53" s="8"/>
      <c r="K53" s="8"/>
      <c r="L53" s="56"/>
      <c r="M53" s="8"/>
      <c r="N53" s="20"/>
      <c r="O53" s="21"/>
      <c r="Q53" s="20"/>
      <c r="R53" s="21"/>
      <c r="S53" s="22"/>
    </row>
    <row r="54" spans="1:34" ht="14.45" customHeight="1" thickBot="1" x14ac:dyDescent="0.3">
      <c r="A54" s="10" t="s">
        <v>18</v>
      </c>
      <c r="B54" s="10"/>
      <c r="C54" s="10"/>
      <c r="E54" s="23">
        <f>VLOOKUP(E48,Tableau15[],3,FALSE)</f>
        <v>0</v>
      </c>
      <c r="F54" s="13"/>
      <c r="G54" s="13"/>
      <c r="H54" s="13"/>
      <c r="J54" s="8"/>
      <c r="K54" s="8"/>
      <c r="L54" s="56" t="str">
        <f>+L52</f>
        <v>Ne rien encoder</v>
      </c>
      <c r="M54" s="8"/>
      <c r="N54" s="20"/>
      <c r="O54" s="21"/>
      <c r="Q54" s="20"/>
      <c r="R54" s="21"/>
      <c r="S54" s="22"/>
    </row>
    <row r="55" spans="1:34" ht="14.45" customHeight="1" thickBot="1" x14ac:dyDescent="0.3">
      <c r="A55" s="10"/>
      <c r="B55" s="10"/>
      <c r="C55" s="10"/>
      <c r="E55" s="5"/>
      <c r="F55" s="5"/>
      <c r="G55" s="8"/>
      <c r="H55" s="8"/>
      <c r="J55" s="8"/>
      <c r="K55" s="8"/>
      <c r="L55" s="57"/>
      <c r="M55" s="8"/>
      <c r="N55" s="20"/>
      <c r="O55" s="21"/>
      <c r="Q55" s="20"/>
      <c r="R55" s="21"/>
      <c r="S55" s="22"/>
    </row>
    <row r="56" spans="1:34" ht="14.45" customHeight="1" thickBot="1" x14ac:dyDescent="0.3">
      <c r="A56" s="10" t="s">
        <v>19</v>
      </c>
      <c r="B56" s="10"/>
      <c r="C56" s="10"/>
      <c r="E56" s="14">
        <v>0.60229999999999995</v>
      </c>
      <c r="F56" s="5"/>
      <c r="G56" s="8"/>
      <c r="H56" s="8"/>
      <c r="J56" s="8"/>
      <c r="K56" s="8"/>
      <c r="L56" s="56" t="str">
        <f>+L50</f>
        <v xml:space="preserve"> A compléter par ETA</v>
      </c>
      <c r="M56" s="8"/>
      <c r="N56" s="20"/>
      <c r="O56" s="21"/>
      <c r="Q56" s="20"/>
      <c r="R56" s="21"/>
      <c r="S56" s="22"/>
    </row>
    <row r="57" spans="1:34" ht="14.45" customHeight="1" thickBot="1" x14ac:dyDescent="0.3">
      <c r="A57" s="10"/>
      <c r="B57" s="10"/>
      <c r="C57" s="10"/>
      <c r="E57" s="36"/>
      <c r="F57" s="5"/>
      <c r="G57" s="8"/>
      <c r="H57" s="8"/>
      <c r="J57" s="8"/>
      <c r="K57" s="8"/>
      <c r="L57" s="10"/>
      <c r="M57" s="8"/>
      <c r="N57" s="20"/>
      <c r="O57" s="21"/>
      <c r="Q57" s="20"/>
      <c r="R57" s="21"/>
      <c r="S57" s="22"/>
    </row>
    <row r="58" spans="1:34" ht="14.45" customHeight="1" thickBot="1" x14ac:dyDescent="0.3">
      <c r="A58" s="10" t="s">
        <v>67</v>
      </c>
      <c r="B58" s="10"/>
      <c r="C58" s="10"/>
      <c r="E58" s="23">
        <v>25000</v>
      </c>
      <c r="F58" s="5"/>
      <c r="G58" s="8"/>
      <c r="H58" s="8"/>
      <c r="J58" s="8"/>
      <c r="K58" s="8"/>
      <c r="L58" s="56" t="str">
        <f>+L50</f>
        <v xml:space="preserve"> A compléter par ETA</v>
      </c>
      <c r="M58" s="8"/>
      <c r="N58" s="20"/>
      <c r="O58" s="21"/>
      <c r="Q58" s="20"/>
      <c r="R58" s="21"/>
      <c r="S58" s="22"/>
    </row>
    <row r="59" spans="1:34" ht="14.45" customHeight="1" thickBot="1" x14ac:dyDescent="0.3">
      <c r="A59" s="10"/>
      <c r="B59" s="10"/>
      <c r="C59" s="10"/>
      <c r="E59" s="10"/>
      <c r="F59" s="5"/>
      <c r="G59" s="8"/>
      <c r="H59" s="8"/>
      <c r="J59" s="8"/>
      <c r="K59" s="8"/>
      <c r="L59" s="56"/>
      <c r="M59" s="8"/>
      <c r="N59" s="20"/>
      <c r="O59" s="21"/>
      <c r="Q59" s="20"/>
      <c r="R59" s="21"/>
      <c r="S59" s="22"/>
    </row>
    <row r="60" spans="1:34" ht="14.45" customHeight="1" thickBot="1" x14ac:dyDescent="0.3">
      <c r="A60" s="10" t="s">
        <v>68</v>
      </c>
      <c r="B60" s="10"/>
      <c r="C60" s="10"/>
      <c r="E60" s="23"/>
      <c r="F60" s="5"/>
      <c r="G60" s="8"/>
      <c r="H60" s="8"/>
      <c r="J60" s="8"/>
      <c r="K60" s="8"/>
      <c r="L60" s="56" t="str">
        <f>+L58</f>
        <v xml:space="preserve"> A compléter par ETA</v>
      </c>
      <c r="M60" s="8"/>
      <c r="N60" s="20"/>
      <c r="O60" s="21"/>
      <c r="Q60" s="20"/>
      <c r="R60" s="21"/>
      <c r="S60" s="22"/>
    </row>
    <row r="61" spans="1:34" ht="14.45" customHeight="1" x14ac:dyDescent="0.25">
      <c r="A61" s="10" t="s">
        <v>136</v>
      </c>
      <c r="B61" s="10"/>
      <c r="C61" s="10"/>
      <c r="D61" s="10"/>
      <c r="E61" s="10"/>
      <c r="F61" s="5"/>
      <c r="G61" s="5"/>
      <c r="H61" s="8"/>
      <c r="I61" s="8"/>
      <c r="J61" s="8"/>
      <c r="K61" s="8"/>
      <c r="L61" s="8"/>
      <c r="M61" s="8"/>
      <c r="N61" s="20"/>
      <c r="O61" s="21"/>
      <c r="Q61" s="20"/>
      <c r="R61" s="21"/>
      <c r="S61" s="22"/>
    </row>
    <row r="62" spans="1:34" ht="14.45" customHeight="1" thickBo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20"/>
      <c r="O62" s="21"/>
      <c r="Q62" s="20"/>
      <c r="R62" s="21"/>
      <c r="S62" s="22"/>
    </row>
    <row r="63" spans="1:34" ht="45.6" customHeight="1" thickBot="1" x14ac:dyDescent="0.3">
      <c r="A63" s="27" t="s">
        <v>3</v>
      </c>
      <c r="B63" s="29" t="s">
        <v>14</v>
      </c>
      <c r="C63" s="29" t="s">
        <v>32</v>
      </c>
      <c r="D63" s="29" t="s">
        <v>33</v>
      </c>
      <c r="E63" s="29" t="s">
        <v>10</v>
      </c>
      <c r="F63" s="29" t="s">
        <v>11</v>
      </c>
      <c r="G63" s="29" t="s">
        <v>12</v>
      </c>
      <c r="H63" s="29" t="s">
        <v>44</v>
      </c>
      <c r="I63" s="29" t="s">
        <v>45</v>
      </c>
      <c r="J63" s="29" t="s">
        <v>16</v>
      </c>
      <c r="K63" s="28" t="s">
        <v>51</v>
      </c>
      <c r="L63" s="28" t="s">
        <v>69</v>
      </c>
      <c r="M63" s="4"/>
      <c r="N63" s="20"/>
      <c r="O63" s="21"/>
      <c r="Q63" s="20"/>
      <c r="R63" s="21"/>
      <c r="S63" s="22"/>
    </row>
    <row r="64" spans="1:34" ht="15.75" x14ac:dyDescent="0.25">
      <c r="A64" s="6" t="s">
        <v>15</v>
      </c>
      <c r="B64" s="6">
        <v>613000</v>
      </c>
      <c r="C64" s="6" t="s">
        <v>21</v>
      </c>
      <c r="D64" s="6" t="s">
        <v>65</v>
      </c>
      <c r="E64" s="6" t="s">
        <v>6</v>
      </c>
      <c r="F64" s="7">
        <v>44470</v>
      </c>
      <c r="G64" s="7">
        <v>44500</v>
      </c>
      <c r="H64" s="12">
        <v>75</v>
      </c>
      <c r="I64" s="12">
        <f>+H64</f>
        <v>75</v>
      </c>
      <c r="J64" s="15" t="str">
        <f t="shared" ref="J64:J91" si="0">IF(C64="Coûts moniteurs",$E$56,"100%")</f>
        <v>100%</v>
      </c>
      <c r="K64" s="12">
        <f>+I64*J64</f>
        <v>75</v>
      </c>
      <c r="L64" s="4"/>
      <c r="M64" s="4"/>
      <c r="N64" s="20"/>
      <c r="O64" s="21"/>
      <c r="Q64" s="20"/>
      <c r="R64" s="21"/>
      <c r="S64" s="22"/>
    </row>
    <row r="65" spans="1:19" ht="15.75" x14ac:dyDescent="0.25">
      <c r="A65" s="6" t="s">
        <v>26</v>
      </c>
      <c r="B65" s="6" t="s">
        <v>25</v>
      </c>
      <c r="C65" s="6" t="s">
        <v>20</v>
      </c>
      <c r="D65" s="6" t="s">
        <v>38</v>
      </c>
      <c r="E65" s="6" t="s">
        <v>4</v>
      </c>
      <c r="F65" s="7">
        <v>44561</v>
      </c>
      <c r="G65" s="7">
        <v>44566</v>
      </c>
      <c r="H65" s="12">
        <v>80000</v>
      </c>
      <c r="I65" s="12">
        <f>H65</f>
        <v>80000</v>
      </c>
      <c r="J65" s="15" t="str">
        <f t="shared" si="0"/>
        <v>100%</v>
      </c>
      <c r="K65" s="12">
        <f t="shared" ref="K65:K91" si="1">+I65*J65</f>
        <v>80000</v>
      </c>
      <c r="L65" s="4"/>
      <c r="M65" s="4"/>
      <c r="N65" s="20"/>
      <c r="O65" s="21"/>
      <c r="Q65" s="20"/>
      <c r="R65" s="21"/>
      <c r="S65" s="22"/>
    </row>
    <row r="66" spans="1:19" x14ac:dyDescent="0.25">
      <c r="A66" s="6" t="s">
        <v>26</v>
      </c>
      <c r="B66" s="6" t="s">
        <v>25</v>
      </c>
      <c r="C66" s="6" t="s">
        <v>23</v>
      </c>
      <c r="D66" s="6" t="s">
        <v>39</v>
      </c>
      <c r="E66" s="6" t="s">
        <v>4</v>
      </c>
      <c r="F66" s="7">
        <v>44561</v>
      </c>
      <c r="G66" s="7">
        <v>44566</v>
      </c>
      <c r="H66" s="12">
        <v>48000</v>
      </c>
      <c r="I66" s="12">
        <f>H66-21600</f>
        <v>26400</v>
      </c>
      <c r="J66" s="15">
        <f t="shared" si="0"/>
        <v>0.60229999999999995</v>
      </c>
      <c r="K66" s="12">
        <f t="shared" si="1"/>
        <v>15900.72</v>
      </c>
      <c r="L66" s="6" t="s">
        <v>86</v>
      </c>
      <c r="M66" s="3"/>
      <c r="N66" s="20"/>
      <c r="O66" s="21"/>
      <c r="Q66" s="20"/>
      <c r="R66" s="21"/>
      <c r="S66" s="22"/>
    </row>
    <row r="67" spans="1:19" x14ac:dyDescent="0.25">
      <c r="A67" s="6" t="s">
        <v>26</v>
      </c>
      <c r="B67" s="6" t="s">
        <v>25</v>
      </c>
      <c r="C67" s="6" t="s">
        <v>23</v>
      </c>
      <c r="D67" s="6" t="s">
        <v>55</v>
      </c>
      <c r="E67" s="6" t="s">
        <v>4</v>
      </c>
      <c r="F67" s="7">
        <v>44561</v>
      </c>
      <c r="G67" s="7">
        <v>44566</v>
      </c>
      <c r="H67" s="12">
        <v>52000</v>
      </c>
      <c r="I67" s="12">
        <v>52000</v>
      </c>
      <c r="J67" s="15">
        <f t="shared" si="0"/>
        <v>0.60229999999999995</v>
      </c>
      <c r="K67" s="12">
        <f t="shared" si="1"/>
        <v>31319.599999999999</v>
      </c>
      <c r="L67" s="2"/>
      <c r="M67" s="3"/>
      <c r="N67" s="20"/>
      <c r="O67" s="21"/>
      <c r="Q67" s="20"/>
      <c r="R67" s="21"/>
      <c r="S67" s="22"/>
    </row>
    <row r="68" spans="1:19" x14ac:dyDescent="0.25">
      <c r="A68" s="6" t="s">
        <v>26</v>
      </c>
      <c r="B68" s="6" t="str">
        <f>+B67</f>
        <v>62***</v>
      </c>
      <c r="C68" s="6" t="s">
        <v>23</v>
      </c>
      <c r="D68" s="6" t="s">
        <v>64</v>
      </c>
      <c r="E68" s="6" t="s">
        <v>4</v>
      </c>
      <c r="F68" s="7">
        <v>44561</v>
      </c>
      <c r="G68" s="7">
        <v>44566</v>
      </c>
      <c r="H68" s="12">
        <v>60000</v>
      </c>
      <c r="I68" s="12">
        <f>+H68</f>
        <v>60000</v>
      </c>
      <c r="J68" s="15">
        <f t="shared" si="0"/>
        <v>0.60229999999999995</v>
      </c>
      <c r="K68" s="12">
        <f t="shared" si="1"/>
        <v>36138</v>
      </c>
      <c r="L68" s="2"/>
      <c r="M68" s="3"/>
      <c r="N68" s="20"/>
      <c r="O68" s="21"/>
      <c r="Q68" s="20"/>
      <c r="R68" s="21"/>
      <c r="S68" s="22"/>
    </row>
    <row r="69" spans="1:19" x14ac:dyDescent="0.25">
      <c r="A69" s="6" t="s">
        <v>26</v>
      </c>
      <c r="B69" s="6" t="str">
        <f t="shared" ref="B69:B74" si="2">+B68</f>
        <v>62***</v>
      </c>
      <c r="C69" s="6" t="s">
        <v>23</v>
      </c>
      <c r="D69" s="6" t="s">
        <v>77</v>
      </c>
      <c r="E69" s="6" t="s">
        <v>4</v>
      </c>
      <c r="F69" s="7">
        <v>44561</v>
      </c>
      <c r="G69" s="7">
        <v>44566</v>
      </c>
      <c r="H69" s="12">
        <v>62500</v>
      </c>
      <c r="I69" s="12">
        <v>31250</v>
      </c>
      <c r="J69" s="15">
        <f t="shared" si="0"/>
        <v>0.60229999999999995</v>
      </c>
      <c r="K69" s="12">
        <f t="shared" si="1"/>
        <v>18821.875</v>
      </c>
      <c r="L69" s="6" t="s">
        <v>134</v>
      </c>
      <c r="M69" s="3"/>
      <c r="N69" s="20"/>
      <c r="O69" s="21"/>
      <c r="Q69" s="20"/>
      <c r="R69" s="21"/>
      <c r="S69" s="22"/>
    </row>
    <row r="70" spans="1:19" x14ac:dyDescent="0.25">
      <c r="A70" s="6" t="s">
        <v>26</v>
      </c>
      <c r="B70" s="6" t="str">
        <f t="shared" si="2"/>
        <v>62***</v>
      </c>
      <c r="C70" s="6" t="s">
        <v>23</v>
      </c>
      <c r="D70" s="6" t="s">
        <v>78</v>
      </c>
      <c r="E70" s="6" t="s">
        <v>4</v>
      </c>
      <c r="F70" s="7">
        <v>44561</v>
      </c>
      <c r="G70" s="7">
        <v>44566</v>
      </c>
      <c r="H70" s="12">
        <v>58000</v>
      </c>
      <c r="I70" s="12">
        <f t="shared" ref="I70:I75" si="3">+H70</f>
        <v>58000</v>
      </c>
      <c r="J70" s="15">
        <f t="shared" si="0"/>
        <v>0.60229999999999995</v>
      </c>
      <c r="K70" s="12">
        <f t="shared" si="1"/>
        <v>34933.399999999994</v>
      </c>
      <c r="L70" s="2"/>
      <c r="M70" s="3"/>
      <c r="N70" s="20"/>
      <c r="O70" s="21"/>
      <c r="Q70" s="20"/>
      <c r="R70" s="21"/>
      <c r="S70" s="22"/>
    </row>
    <row r="71" spans="1:19" x14ac:dyDescent="0.25">
      <c r="A71" s="6" t="s">
        <v>26</v>
      </c>
      <c r="B71" s="6" t="str">
        <f t="shared" si="2"/>
        <v>62***</v>
      </c>
      <c r="C71" s="6" t="s">
        <v>23</v>
      </c>
      <c r="D71" s="6" t="s">
        <v>82</v>
      </c>
      <c r="E71" s="6" t="s">
        <v>4</v>
      </c>
      <c r="F71" s="7">
        <v>44561</v>
      </c>
      <c r="G71" s="7">
        <v>44566</v>
      </c>
      <c r="H71" s="12">
        <v>57500</v>
      </c>
      <c r="I71" s="12">
        <f>+H71-20000</f>
        <v>37500</v>
      </c>
      <c r="J71" s="15">
        <f t="shared" si="0"/>
        <v>0.60229999999999995</v>
      </c>
      <c r="K71" s="12">
        <f t="shared" si="1"/>
        <v>22586.249999999996</v>
      </c>
      <c r="L71" s="6" t="s">
        <v>87</v>
      </c>
      <c r="M71" s="3"/>
      <c r="N71" s="20"/>
      <c r="O71" s="21"/>
      <c r="Q71" s="20"/>
      <c r="R71" s="21"/>
      <c r="S71" s="22"/>
    </row>
    <row r="72" spans="1:19" x14ac:dyDescent="0.25">
      <c r="A72" s="6" t="s">
        <v>26</v>
      </c>
      <c r="B72" s="6" t="str">
        <f t="shared" si="2"/>
        <v>62***</v>
      </c>
      <c r="C72" s="6" t="s">
        <v>23</v>
      </c>
      <c r="D72" s="6" t="s">
        <v>83</v>
      </c>
      <c r="E72" s="6" t="s">
        <v>4</v>
      </c>
      <c r="F72" s="7">
        <v>44561</v>
      </c>
      <c r="G72" s="7">
        <v>44566</v>
      </c>
      <c r="H72" s="12">
        <v>49750</v>
      </c>
      <c r="I72" s="12">
        <f t="shared" si="3"/>
        <v>49750</v>
      </c>
      <c r="J72" s="15">
        <f t="shared" si="0"/>
        <v>0.60229999999999995</v>
      </c>
      <c r="K72" s="12">
        <f t="shared" si="1"/>
        <v>29964.424999999996</v>
      </c>
      <c r="L72" s="2"/>
      <c r="M72" s="3"/>
      <c r="N72" s="20"/>
      <c r="O72" s="21"/>
      <c r="Q72" s="20"/>
      <c r="R72" s="21"/>
      <c r="S72" s="22"/>
    </row>
    <row r="73" spans="1:19" x14ac:dyDescent="0.25">
      <c r="A73" s="6" t="s">
        <v>26</v>
      </c>
      <c r="B73" s="6" t="str">
        <f t="shared" si="2"/>
        <v>62***</v>
      </c>
      <c r="C73" s="6" t="s">
        <v>23</v>
      </c>
      <c r="D73" s="6" t="s">
        <v>84</v>
      </c>
      <c r="E73" s="6" t="s">
        <v>4</v>
      </c>
      <c r="F73" s="7">
        <v>44561</v>
      </c>
      <c r="G73" s="7">
        <v>44566</v>
      </c>
      <c r="H73" s="12">
        <v>61000</v>
      </c>
      <c r="I73" s="12">
        <f t="shared" si="3"/>
        <v>61000</v>
      </c>
      <c r="J73" s="15">
        <f t="shared" si="0"/>
        <v>0.60229999999999995</v>
      </c>
      <c r="K73" s="12">
        <f t="shared" si="1"/>
        <v>36740.299999999996</v>
      </c>
      <c r="L73" s="2"/>
      <c r="M73" s="3"/>
      <c r="N73" s="20"/>
      <c r="O73" s="21"/>
      <c r="Q73" s="20"/>
      <c r="R73" s="21"/>
      <c r="S73" s="22"/>
    </row>
    <row r="74" spans="1:19" x14ac:dyDescent="0.25">
      <c r="A74" s="6" t="s">
        <v>26</v>
      </c>
      <c r="B74" s="6" t="str">
        <f t="shared" si="2"/>
        <v>62***</v>
      </c>
      <c r="C74" s="6" t="s">
        <v>23</v>
      </c>
      <c r="D74" s="6" t="s">
        <v>85</v>
      </c>
      <c r="E74" s="6" t="s">
        <v>4</v>
      </c>
      <c r="F74" s="7">
        <v>44561</v>
      </c>
      <c r="G74" s="7">
        <v>44566</v>
      </c>
      <c r="H74" s="12">
        <v>54500</v>
      </c>
      <c r="I74" s="12">
        <f t="shared" si="3"/>
        <v>54500</v>
      </c>
      <c r="J74" s="15">
        <f t="shared" si="0"/>
        <v>0.60229999999999995</v>
      </c>
      <c r="K74" s="12">
        <f t="shared" si="1"/>
        <v>32825.35</v>
      </c>
      <c r="L74" s="2"/>
      <c r="M74" s="3"/>
      <c r="N74" s="20"/>
      <c r="O74" s="21"/>
      <c r="Q74" s="20"/>
      <c r="R74" s="21"/>
      <c r="S74" s="22"/>
    </row>
    <row r="75" spans="1:19" x14ac:dyDescent="0.25">
      <c r="A75" s="6" t="s">
        <v>26</v>
      </c>
      <c r="B75" s="6" t="str">
        <f>+B70</f>
        <v>62***</v>
      </c>
      <c r="C75" s="6" t="s">
        <v>21</v>
      </c>
      <c r="D75" s="6" t="s">
        <v>79</v>
      </c>
      <c r="E75" s="6" t="s">
        <v>4</v>
      </c>
      <c r="F75" s="7">
        <v>44561</v>
      </c>
      <c r="G75" s="7">
        <v>44566</v>
      </c>
      <c r="H75" s="12">
        <v>64500</v>
      </c>
      <c r="I75" s="12">
        <f t="shared" si="3"/>
        <v>64500</v>
      </c>
      <c r="J75" s="15" t="str">
        <f t="shared" si="0"/>
        <v>100%</v>
      </c>
      <c r="K75" s="12">
        <f t="shared" si="1"/>
        <v>64500</v>
      </c>
      <c r="L75" s="2"/>
      <c r="M75" s="3"/>
      <c r="N75" s="20"/>
      <c r="O75" s="21"/>
      <c r="Q75" s="20"/>
      <c r="R75" s="21"/>
      <c r="S75" s="22"/>
    </row>
    <row r="76" spans="1:19" x14ac:dyDescent="0.25">
      <c r="A76" s="6" t="s">
        <v>26</v>
      </c>
      <c r="B76" s="6" t="s">
        <v>25</v>
      </c>
      <c r="C76" s="6" t="s">
        <v>21</v>
      </c>
      <c r="D76" s="6" t="s">
        <v>56</v>
      </c>
      <c r="E76" s="6" t="s">
        <v>4</v>
      </c>
      <c r="F76" s="7">
        <v>44561</v>
      </c>
      <c r="G76" s="7">
        <v>44566</v>
      </c>
      <c r="H76" s="12">
        <v>70000</v>
      </c>
      <c r="I76" s="12">
        <f>+H76</f>
        <v>70000</v>
      </c>
      <c r="J76" s="15" t="str">
        <f t="shared" si="0"/>
        <v>100%</v>
      </c>
      <c r="K76" s="12">
        <f t="shared" si="1"/>
        <v>70000</v>
      </c>
      <c r="L76" s="2"/>
      <c r="M76" s="3"/>
      <c r="N76" s="20"/>
      <c r="O76" s="21"/>
      <c r="Q76" s="20"/>
      <c r="R76" s="21"/>
      <c r="S76" s="22"/>
    </row>
    <row r="77" spans="1:19" x14ac:dyDescent="0.25">
      <c r="A77" s="6" t="s">
        <v>26</v>
      </c>
      <c r="B77" s="6" t="s">
        <v>25</v>
      </c>
      <c r="C77" s="6" t="s">
        <v>22</v>
      </c>
      <c r="D77" s="6" t="s">
        <v>66</v>
      </c>
      <c r="E77" s="6" t="s">
        <v>4</v>
      </c>
      <c r="F77" s="7">
        <v>44561</v>
      </c>
      <c r="G77" s="7">
        <v>44201</v>
      </c>
      <c r="H77" s="12">
        <v>65000</v>
      </c>
      <c r="I77" s="12">
        <f>+H77</f>
        <v>65000</v>
      </c>
      <c r="J77" s="15" t="str">
        <f t="shared" si="0"/>
        <v>100%</v>
      </c>
      <c r="K77" s="12">
        <f t="shared" si="1"/>
        <v>65000</v>
      </c>
      <c r="L77" s="2"/>
      <c r="M77" s="3"/>
      <c r="N77" s="20"/>
      <c r="O77" s="21"/>
      <c r="Q77" s="20"/>
      <c r="R77" s="21"/>
      <c r="S77" s="22"/>
    </row>
    <row r="78" spans="1:19" x14ac:dyDescent="0.25">
      <c r="A78" s="6" t="s">
        <v>27</v>
      </c>
      <c r="B78" s="6">
        <v>615000</v>
      </c>
      <c r="C78" s="6" t="s">
        <v>0</v>
      </c>
      <c r="D78" s="6" t="s">
        <v>34</v>
      </c>
      <c r="E78" s="6" t="s">
        <v>6</v>
      </c>
      <c r="F78" s="7">
        <v>44507</v>
      </c>
      <c r="G78" s="7">
        <v>44530</v>
      </c>
      <c r="H78" s="12">
        <v>750</v>
      </c>
      <c r="I78" s="12">
        <f t="shared" ref="I78:I86" si="4">H78</f>
        <v>750</v>
      </c>
      <c r="J78" s="15" t="str">
        <f t="shared" si="0"/>
        <v>100%</v>
      </c>
      <c r="K78" s="12">
        <f t="shared" si="1"/>
        <v>750</v>
      </c>
      <c r="L78" s="2"/>
      <c r="M78" s="3"/>
      <c r="N78" s="20"/>
      <c r="O78" s="21"/>
      <c r="Q78" s="20"/>
      <c r="R78" s="21"/>
      <c r="S78" s="22"/>
    </row>
    <row r="79" spans="1:19" x14ac:dyDescent="0.25">
      <c r="A79" s="6" t="s">
        <v>28</v>
      </c>
      <c r="B79" s="6">
        <v>616000</v>
      </c>
      <c r="C79" s="6" t="s">
        <v>20</v>
      </c>
      <c r="D79" s="6" t="s">
        <v>40</v>
      </c>
      <c r="E79" s="6" t="s">
        <v>8</v>
      </c>
      <c r="F79" s="7">
        <v>44535</v>
      </c>
      <c r="G79" s="7">
        <v>44561</v>
      </c>
      <c r="H79" s="12">
        <v>245</v>
      </c>
      <c r="I79" s="12">
        <f t="shared" si="4"/>
        <v>245</v>
      </c>
      <c r="J79" s="15" t="str">
        <f t="shared" si="0"/>
        <v>100%</v>
      </c>
      <c r="K79" s="12">
        <f t="shared" si="1"/>
        <v>245</v>
      </c>
      <c r="L79" s="2"/>
      <c r="M79" s="3"/>
      <c r="N79" s="20"/>
      <c r="O79" s="21"/>
      <c r="Q79" s="20"/>
      <c r="R79" s="21"/>
      <c r="S79" s="22"/>
    </row>
    <row r="80" spans="1:19" x14ac:dyDescent="0.25">
      <c r="A80" s="6" t="s">
        <v>29</v>
      </c>
      <c r="B80" s="6">
        <v>616000</v>
      </c>
      <c r="C80" s="6" t="s">
        <v>23</v>
      </c>
      <c r="D80" s="6" t="s">
        <v>41</v>
      </c>
      <c r="E80" s="6" t="s">
        <v>8</v>
      </c>
      <c r="F80" s="7">
        <v>44535</v>
      </c>
      <c r="G80" s="7">
        <f>+G79</f>
        <v>44561</v>
      </c>
      <c r="H80" s="12">
        <v>150</v>
      </c>
      <c r="I80" s="12">
        <f t="shared" si="4"/>
        <v>150</v>
      </c>
      <c r="J80" s="15">
        <f t="shared" si="0"/>
        <v>0.60229999999999995</v>
      </c>
      <c r="K80" s="12">
        <f t="shared" si="1"/>
        <v>90.344999999999999</v>
      </c>
      <c r="L80" s="2"/>
      <c r="M80" s="3"/>
      <c r="N80" s="20"/>
      <c r="O80" s="21"/>
      <c r="Q80" s="20"/>
      <c r="R80" s="21"/>
      <c r="S80" s="22"/>
    </row>
    <row r="81" spans="1:19" x14ac:dyDescent="0.25">
      <c r="A81" s="6" t="s">
        <v>30</v>
      </c>
      <c r="B81" s="6">
        <v>240000</v>
      </c>
      <c r="C81" s="6" t="s">
        <v>1</v>
      </c>
      <c r="D81" s="6" t="s">
        <v>37</v>
      </c>
      <c r="E81" s="6" t="s">
        <v>6</v>
      </c>
      <c r="F81" s="7">
        <v>44545</v>
      </c>
      <c r="G81" s="7">
        <v>44576</v>
      </c>
      <c r="H81" s="12">
        <v>1250</v>
      </c>
      <c r="I81" s="12">
        <f t="shared" si="4"/>
        <v>1250</v>
      </c>
      <c r="J81" s="15" t="str">
        <f t="shared" si="0"/>
        <v>100%</v>
      </c>
      <c r="K81" s="12">
        <f t="shared" si="1"/>
        <v>1250</v>
      </c>
      <c r="L81" s="2"/>
      <c r="M81" s="3"/>
      <c r="N81" s="20"/>
      <c r="O81" s="21"/>
      <c r="Q81" s="20"/>
      <c r="R81" s="21"/>
      <c r="S81" s="22"/>
    </row>
    <row r="82" spans="1:19" x14ac:dyDescent="0.25">
      <c r="A82" s="6" t="s">
        <v>89</v>
      </c>
      <c r="B82" s="6">
        <v>615000</v>
      </c>
      <c r="C82" s="6" t="s">
        <v>0</v>
      </c>
      <c r="D82" s="6" t="s">
        <v>135</v>
      </c>
      <c r="E82" s="6" t="s">
        <v>88</v>
      </c>
      <c r="F82" s="7">
        <v>44546</v>
      </c>
      <c r="G82" s="7"/>
      <c r="H82" s="12">
        <v>-50</v>
      </c>
      <c r="I82" s="12">
        <f t="shared" si="4"/>
        <v>-50</v>
      </c>
      <c r="J82" s="15" t="str">
        <f t="shared" si="0"/>
        <v>100%</v>
      </c>
      <c r="K82" s="12">
        <f t="shared" si="1"/>
        <v>-50</v>
      </c>
      <c r="L82" s="2"/>
      <c r="M82" s="3"/>
      <c r="N82" s="20"/>
      <c r="O82" s="21"/>
      <c r="Q82" s="20"/>
      <c r="R82" s="21"/>
      <c r="S82" s="22"/>
    </row>
    <row r="83" spans="1:19" x14ac:dyDescent="0.25">
      <c r="A83" s="6" t="s">
        <v>80</v>
      </c>
      <c r="B83" s="6">
        <v>613000</v>
      </c>
      <c r="C83" s="6" t="s">
        <v>23</v>
      </c>
      <c r="D83" s="6" t="s">
        <v>81</v>
      </c>
      <c r="E83" s="6" t="s">
        <v>6</v>
      </c>
      <c r="F83" s="7">
        <v>44548</v>
      </c>
      <c r="G83" s="7">
        <v>44561</v>
      </c>
      <c r="H83" s="12">
        <v>90</v>
      </c>
      <c r="I83" s="12">
        <v>45</v>
      </c>
      <c r="J83" s="15">
        <f t="shared" si="0"/>
        <v>0.60229999999999995</v>
      </c>
      <c r="K83" s="12">
        <f t="shared" si="1"/>
        <v>27.103499999999997</v>
      </c>
      <c r="L83" s="6" t="s">
        <v>76</v>
      </c>
      <c r="M83" s="3"/>
      <c r="N83" s="20"/>
      <c r="O83" s="21"/>
      <c r="Q83" s="20"/>
      <c r="R83" s="21"/>
      <c r="S83" s="22"/>
    </row>
    <row r="84" spans="1:19" x14ac:dyDescent="0.25">
      <c r="A84" s="6" t="s">
        <v>31</v>
      </c>
      <c r="B84" s="6">
        <v>614000</v>
      </c>
      <c r="C84" s="6" t="s">
        <v>2</v>
      </c>
      <c r="D84" s="6" t="s">
        <v>35</v>
      </c>
      <c r="E84" s="6" t="s">
        <v>6</v>
      </c>
      <c r="F84" s="7">
        <v>44550</v>
      </c>
      <c r="G84" s="7">
        <v>44581</v>
      </c>
      <c r="H84" s="12">
        <v>600</v>
      </c>
      <c r="I84" s="12">
        <v>300</v>
      </c>
      <c r="J84" s="15" t="str">
        <f t="shared" si="0"/>
        <v>100%</v>
      </c>
      <c r="K84" s="12">
        <f t="shared" si="1"/>
        <v>300</v>
      </c>
      <c r="L84" s="6" t="s">
        <v>73</v>
      </c>
      <c r="M84" s="3"/>
      <c r="N84" s="20"/>
      <c r="O84" s="21"/>
      <c r="Q84" s="20"/>
      <c r="R84" s="21"/>
      <c r="S84" s="22"/>
    </row>
    <row r="85" spans="1:19" x14ac:dyDescent="0.25">
      <c r="A85" s="6" t="s">
        <v>36</v>
      </c>
      <c r="B85" s="6">
        <v>613001</v>
      </c>
      <c r="C85" s="6" t="s">
        <v>20</v>
      </c>
      <c r="D85" s="6" t="s">
        <v>74</v>
      </c>
      <c r="E85" s="6" t="s">
        <v>7</v>
      </c>
      <c r="F85" s="7">
        <v>44551</v>
      </c>
      <c r="G85" s="7">
        <f>+F85</f>
        <v>44551</v>
      </c>
      <c r="H85" s="12">
        <v>10</v>
      </c>
      <c r="I85" s="12">
        <f t="shared" si="4"/>
        <v>10</v>
      </c>
      <c r="J85" s="15" t="str">
        <f t="shared" si="0"/>
        <v>100%</v>
      </c>
      <c r="K85" s="12">
        <f t="shared" si="1"/>
        <v>10</v>
      </c>
      <c r="L85" s="2"/>
      <c r="M85" s="3"/>
      <c r="N85" s="20"/>
      <c r="O85" s="21"/>
      <c r="Q85" s="20"/>
      <c r="R85" s="21"/>
      <c r="S85" s="22"/>
    </row>
    <row r="86" spans="1:19" x14ac:dyDescent="0.25">
      <c r="A86" s="6" t="s">
        <v>42</v>
      </c>
      <c r="B86" s="6">
        <v>230000</v>
      </c>
      <c r="C86" s="6" t="s">
        <v>1</v>
      </c>
      <c r="D86" s="6" t="s">
        <v>43</v>
      </c>
      <c r="E86" s="6" t="s">
        <v>6</v>
      </c>
      <c r="F86" s="7">
        <v>44552</v>
      </c>
      <c r="G86" s="7">
        <v>44576</v>
      </c>
      <c r="H86" s="12">
        <v>500</v>
      </c>
      <c r="I86" s="12">
        <f t="shared" si="4"/>
        <v>500</v>
      </c>
      <c r="J86" s="15" t="str">
        <f t="shared" si="0"/>
        <v>100%</v>
      </c>
      <c r="K86" s="12">
        <f t="shared" si="1"/>
        <v>500</v>
      </c>
      <c r="L86" s="2"/>
      <c r="M86" s="3"/>
      <c r="N86" s="20"/>
      <c r="O86" s="21"/>
      <c r="Q86" s="20"/>
      <c r="R86" s="21"/>
      <c r="S86" s="22"/>
    </row>
    <row r="87" spans="1:19" x14ac:dyDescent="0.25">
      <c r="A87" s="6" t="s">
        <v>50</v>
      </c>
      <c r="B87" s="6">
        <v>615000</v>
      </c>
      <c r="C87" s="6" t="s">
        <v>2</v>
      </c>
      <c r="D87" s="6" t="s">
        <v>49</v>
      </c>
      <c r="E87" s="6" t="s">
        <v>7</v>
      </c>
      <c r="F87" s="7">
        <v>44557</v>
      </c>
      <c r="G87" s="7">
        <v>44557</v>
      </c>
      <c r="H87" s="12">
        <v>85</v>
      </c>
      <c r="I87" s="12">
        <v>42.5</v>
      </c>
      <c r="J87" s="15" t="str">
        <f t="shared" si="0"/>
        <v>100%</v>
      </c>
      <c r="K87" s="12">
        <f t="shared" si="1"/>
        <v>42.5</v>
      </c>
      <c r="L87" s="6" t="s">
        <v>73</v>
      </c>
      <c r="M87" s="3"/>
      <c r="N87" s="20"/>
      <c r="O87" s="21"/>
      <c r="Q87" s="20"/>
      <c r="R87" s="21"/>
      <c r="S87" s="22"/>
    </row>
    <row r="88" spans="1:19" x14ac:dyDescent="0.25">
      <c r="A88" s="6" t="s">
        <v>75</v>
      </c>
      <c r="B88" s="6">
        <v>634000</v>
      </c>
      <c r="C88" s="6" t="s">
        <v>2</v>
      </c>
      <c r="D88" s="6" t="s">
        <v>63</v>
      </c>
      <c r="E88" s="6" t="s">
        <v>9</v>
      </c>
      <c r="F88" s="7">
        <v>44561</v>
      </c>
      <c r="G88" s="7">
        <v>44561</v>
      </c>
      <c r="H88" s="12">
        <v>10000</v>
      </c>
      <c r="I88" s="12">
        <v>5000</v>
      </c>
      <c r="J88" s="15" t="str">
        <f t="shared" si="0"/>
        <v>100%</v>
      </c>
      <c r="K88" s="12">
        <f t="shared" si="1"/>
        <v>5000</v>
      </c>
      <c r="L88" s="6" t="s">
        <v>73</v>
      </c>
      <c r="M88" s="3"/>
      <c r="N88" s="20"/>
      <c r="O88" s="21"/>
      <c r="Q88" s="20"/>
      <c r="R88" s="21"/>
      <c r="S88" s="22"/>
    </row>
    <row r="89" spans="1:19" x14ac:dyDescent="0.25">
      <c r="A89" s="6" t="s">
        <v>71</v>
      </c>
      <c r="B89" s="6">
        <v>647000</v>
      </c>
      <c r="C89" s="6" t="s">
        <v>2</v>
      </c>
      <c r="D89" s="6" t="s">
        <v>72</v>
      </c>
      <c r="E89" s="6" t="s">
        <v>70</v>
      </c>
      <c r="F89" s="7">
        <v>44561</v>
      </c>
      <c r="G89" s="7">
        <v>44561</v>
      </c>
      <c r="H89" s="12">
        <v>120</v>
      </c>
      <c r="I89" s="12">
        <v>60</v>
      </c>
      <c r="J89" s="15" t="str">
        <f t="shared" si="0"/>
        <v>100%</v>
      </c>
      <c r="K89" s="12">
        <f t="shared" si="1"/>
        <v>60</v>
      </c>
      <c r="L89" s="6" t="s">
        <v>73</v>
      </c>
      <c r="M89" s="3"/>
      <c r="N89" s="20"/>
      <c r="O89" s="21"/>
      <c r="Q89" s="20"/>
      <c r="R89" s="21"/>
      <c r="S89" s="22"/>
    </row>
    <row r="90" spans="1:19" x14ac:dyDescent="0.25">
      <c r="A90" s="6" t="s">
        <v>90</v>
      </c>
      <c r="B90" s="6">
        <v>746000</v>
      </c>
      <c r="C90" s="6" t="s">
        <v>2</v>
      </c>
      <c r="D90" s="6" t="s">
        <v>91</v>
      </c>
      <c r="E90" s="6" t="s">
        <v>70</v>
      </c>
      <c r="F90" s="7">
        <v>44561</v>
      </c>
      <c r="G90" s="7"/>
      <c r="H90" s="12">
        <v>-100</v>
      </c>
      <c r="I90" s="12">
        <v>-50</v>
      </c>
      <c r="J90" s="15" t="str">
        <f t="shared" si="0"/>
        <v>100%</v>
      </c>
      <c r="K90" s="12">
        <f t="shared" si="1"/>
        <v>-50</v>
      </c>
      <c r="L90" s="6" t="s">
        <v>73</v>
      </c>
      <c r="M90" s="3"/>
      <c r="N90" s="20"/>
      <c r="O90" s="21"/>
      <c r="Q90" s="20"/>
      <c r="R90" s="21"/>
      <c r="S90" s="22"/>
    </row>
    <row r="91" spans="1:19" x14ac:dyDescent="0.25">
      <c r="A91" s="6" t="s">
        <v>120</v>
      </c>
      <c r="B91" s="6">
        <v>751000</v>
      </c>
      <c r="C91" s="6" t="s">
        <v>119</v>
      </c>
      <c r="D91" s="6" t="s">
        <v>121</v>
      </c>
      <c r="E91" s="6" t="s">
        <v>70</v>
      </c>
      <c r="F91" s="7">
        <v>44561</v>
      </c>
      <c r="G91" s="7"/>
      <c r="H91" s="12">
        <v>-5</v>
      </c>
      <c r="I91" s="12">
        <v>-5</v>
      </c>
      <c r="J91" s="15" t="str">
        <f t="shared" si="0"/>
        <v>100%</v>
      </c>
      <c r="K91" s="12">
        <f t="shared" si="1"/>
        <v>-5</v>
      </c>
      <c r="L91" s="6"/>
      <c r="M91" s="3"/>
      <c r="N91" s="20"/>
      <c r="O91" s="21"/>
      <c r="Q91" s="20"/>
      <c r="R91" s="21"/>
      <c r="S91" s="22"/>
    </row>
    <row r="92" spans="1:19" x14ac:dyDescent="0.25">
      <c r="A92" s="6"/>
      <c r="B92" s="6"/>
      <c r="C92" s="6"/>
      <c r="D92" s="6"/>
      <c r="E92" s="6"/>
      <c r="F92" s="7"/>
      <c r="G92" s="7"/>
      <c r="H92" s="12"/>
      <c r="I92" s="12"/>
      <c r="J92" s="15"/>
      <c r="K92" s="12"/>
      <c r="L92" s="6"/>
      <c r="M92" s="3"/>
      <c r="N92" s="20"/>
      <c r="O92" s="21"/>
      <c r="Q92" s="20"/>
      <c r="R92" s="21"/>
      <c r="S92" s="22"/>
    </row>
    <row r="93" spans="1:19" ht="15.75" thickBot="1" x14ac:dyDescent="0.3">
      <c r="A93" s="6"/>
      <c r="B93" s="6"/>
      <c r="C93" s="6"/>
      <c r="D93" s="6"/>
      <c r="E93" s="6"/>
      <c r="F93" s="7"/>
      <c r="G93" s="7"/>
      <c r="H93" s="12"/>
      <c r="I93" s="12"/>
      <c r="J93" s="15"/>
      <c r="K93" s="12"/>
    </row>
    <row r="94" spans="1:19" ht="14.45" customHeight="1" x14ac:dyDescent="0.25">
      <c r="A94" s="100" t="s">
        <v>47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2"/>
    </row>
    <row r="95" spans="1:19" ht="14.45" customHeight="1" x14ac:dyDescent="0.25">
      <c r="A95" s="103"/>
      <c r="B95" s="104"/>
      <c r="C95" s="104"/>
      <c r="D95" s="104"/>
      <c r="E95" s="104"/>
      <c r="F95" s="104"/>
      <c r="G95" s="104"/>
      <c r="H95" s="104"/>
      <c r="I95" s="104"/>
      <c r="J95" s="104"/>
      <c r="K95" s="105"/>
    </row>
    <row r="96" spans="1:19" ht="14.45" customHeight="1" x14ac:dyDescent="0.25">
      <c r="A96" s="103"/>
      <c r="B96" s="104"/>
      <c r="C96" s="104"/>
      <c r="D96" s="104"/>
      <c r="E96" s="104"/>
      <c r="F96" s="104"/>
      <c r="G96" s="104"/>
      <c r="H96" s="104"/>
      <c r="I96" s="104"/>
      <c r="J96" s="104"/>
      <c r="K96" s="105"/>
    </row>
    <row r="97" spans="1:12" ht="15" customHeight="1" thickBot="1" x14ac:dyDescent="0.3">
      <c r="A97" s="106"/>
      <c r="B97" s="107"/>
      <c r="C97" s="107"/>
      <c r="D97" s="107"/>
      <c r="E97" s="107"/>
      <c r="F97" s="107"/>
      <c r="G97" s="107"/>
      <c r="H97" s="107"/>
      <c r="I97" s="107"/>
      <c r="J97" s="107"/>
      <c r="K97" s="108"/>
    </row>
    <row r="98" spans="1:12" ht="15.75" thickBot="1" x14ac:dyDescent="0.3">
      <c r="K98" s="12"/>
    </row>
    <row r="99" spans="1:12" x14ac:dyDescent="0.25">
      <c r="E99" s="115" t="s">
        <v>13</v>
      </c>
      <c r="F99" s="116"/>
      <c r="G99" s="117"/>
      <c r="H99" s="115" t="s">
        <v>51</v>
      </c>
      <c r="I99" s="116"/>
      <c r="J99" s="117"/>
      <c r="K99" s="12"/>
      <c r="L99" s="46"/>
    </row>
    <row r="100" spans="1:12" ht="15.75" thickBot="1" x14ac:dyDescent="0.3">
      <c r="E100" s="118"/>
      <c r="F100" s="119"/>
      <c r="G100" s="120"/>
      <c r="H100" s="118"/>
      <c r="I100" s="119"/>
      <c r="J100" s="120"/>
      <c r="K100" s="12"/>
      <c r="L100" s="46"/>
    </row>
    <row r="101" spans="1:12" ht="16.5" thickBot="1" x14ac:dyDescent="0.3">
      <c r="A101" s="127" t="s">
        <v>20</v>
      </c>
      <c r="B101" s="128"/>
      <c r="C101" s="128"/>
      <c r="D101" s="129"/>
      <c r="E101" s="112">
        <f t="shared" ref="E101:E108" si="5">SUMIF($C:$C,$A101,$I:$I)</f>
        <v>80255</v>
      </c>
      <c r="F101" s="113"/>
      <c r="G101" s="114"/>
      <c r="H101" s="112">
        <f t="shared" ref="H101:H108" si="6">SUMIF($C:$C,$A101,$K:$K)</f>
        <v>80255</v>
      </c>
      <c r="I101" s="113"/>
      <c r="J101" s="114"/>
      <c r="K101" s="12"/>
      <c r="L101" s="46"/>
    </row>
    <row r="102" spans="1:12" ht="16.5" thickBot="1" x14ac:dyDescent="0.3">
      <c r="A102" s="127" t="s">
        <v>21</v>
      </c>
      <c r="B102" s="128"/>
      <c r="C102" s="128"/>
      <c r="D102" s="129"/>
      <c r="E102" s="112">
        <f t="shared" si="5"/>
        <v>134575</v>
      </c>
      <c r="F102" s="113"/>
      <c r="G102" s="114"/>
      <c r="H102" s="112">
        <f t="shared" si="6"/>
        <v>134575</v>
      </c>
      <c r="I102" s="113"/>
      <c r="J102" s="114"/>
      <c r="K102" s="12"/>
      <c r="L102" s="46"/>
    </row>
    <row r="103" spans="1:12" ht="16.5" thickBot="1" x14ac:dyDescent="0.3">
      <c r="A103" s="127" t="s">
        <v>22</v>
      </c>
      <c r="B103" s="128"/>
      <c r="C103" s="128"/>
      <c r="D103" s="129"/>
      <c r="E103" s="112">
        <f t="shared" si="5"/>
        <v>65000</v>
      </c>
      <c r="F103" s="113"/>
      <c r="G103" s="114"/>
      <c r="H103" s="112">
        <f t="shared" si="6"/>
        <v>65000</v>
      </c>
      <c r="I103" s="113"/>
      <c r="J103" s="114"/>
      <c r="K103" s="12"/>
      <c r="L103" s="46"/>
    </row>
    <row r="104" spans="1:12" ht="16.5" thickBot="1" x14ac:dyDescent="0.3">
      <c r="A104" s="127" t="s">
        <v>23</v>
      </c>
      <c r="B104" s="128"/>
      <c r="C104" s="128"/>
      <c r="D104" s="129"/>
      <c r="E104" s="112">
        <f>SUMIF($C:$C,$A104,$I:$I)</f>
        <v>430595</v>
      </c>
      <c r="F104" s="113"/>
      <c r="G104" s="114"/>
      <c r="H104" s="112">
        <f t="shared" si="6"/>
        <v>259347.36849999998</v>
      </c>
      <c r="I104" s="113"/>
      <c r="J104" s="114"/>
      <c r="K104" s="12"/>
      <c r="L104" s="46"/>
    </row>
    <row r="105" spans="1:12" ht="16.5" thickBot="1" x14ac:dyDescent="0.3">
      <c r="A105" s="127" t="s">
        <v>0</v>
      </c>
      <c r="B105" s="128"/>
      <c r="C105" s="128"/>
      <c r="D105" s="129"/>
      <c r="E105" s="112">
        <f t="shared" si="5"/>
        <v>700</v>
      </c>
      <c r="F105" s="113"/>
      <c r="G105" s="114"/>
      <c r="H105" s="112">
        <f t="shared" si="6"/>
        <v>700</v>
      </c>
      <c r="I105" s="113"/>
      <c r="J105" s="114"/>
      <c r="K105" s="12"/>
      <c r="L105" s="46"/>
    </row>
    <row r="106" spans="1:12" ht="16.5" thickBot="1" x14ac:dyDescent="0.3">
      <c r="A106" s="127" t="s">
        <v>1</v>
      </c>
      <c r="B106" s="128"/>
      <c r="C106" s="128"/>
      <c r="D106" s="129"/>
      <c r="E106" s="112">
        <f t="shared" si="5"/>
        <v>1750</v>
      </c>
      <c r="F106" s="113"/>
      <c r="G106" s="114"/>
      <c r="H106" s="112">
        <f t="shared" si="6"/>
        <v>1750</v>
      </c>
      <c r="I106" s="113"/>
      <c r="J106" s="114"/>
      <c r="K106" s="12"/>
      <c r="L106" s="46"/>
    </row>
    <row r="107" spans="1:12" ht="16.5" thickBot="1" x14ac:dyDescent="0.3">
      <c r="A107" s="127" t="s">
        <v>2</v>
      </c>
      <c r="B107" s="128"/>
      <c r="C107" s="128"/>
      <c r="D107" s="129"/>
      <c r="E107" s="112">
        <f t="shared" si="5"/>
        <v>5352.5</v>
      </c>
      <c r="F107" s="113"/>
      <c r="G107" s="114"/>
      <c r="H107" s="112">
        <f t="shared" si="6"/>
        <v>5352.5</v>
      </c>
      <c r="I107" s="113"/>
      <c r="J107" s="114"/>
      <c r="K107" s="12"/>
      <c r="L107" s="46"/>
    </row>
    <row r="108" spans="1:12" ht="16.5" thickBot="1" x14ac:dyDescent="0.3">
      <c r="A108" s="127" t="s">
        <v>119</v>
      </c>
      <c r="B108" s="128"/>
      <c r="C108" s="128"/>
      <c r="D108" s="129"/>
      <c r="E108" s="130">
        <f t="shared" si="5"/>
        <v>-5</v>
      </c>
      <c r="F108" s="131"/>
      <c r="G108" s="132"/>
      <c r="H108" s="112">
        <f t="shared" si="6"/>
        <v>-5</v>
      </c>
      <c r="I108" s="113"/>
      <c r="J108" s="114"/>
      <c r="K108" s="12"/>
      <c r="L108" s="46"/>
    </row>
    <row r="109" spans="1:12" x14ac:dyDescent="0.25">
      <c r="A109" s="115" t="s">
        <v>48</v>
      </c>
      <c r="B109" s="116"/>
      <c r="C109" s="116"/>
      <c r="D109" s="117"/>
      <c r="E109" s="121">
        <f>+E101+E102+E103+E104+E105+E106+E107+E108</f>
        <v>718222.5</v>
      </c>
      <c r="F109" s="122"/>
      <c r="G109" s="123"/>
      <c r="H109" s="121">
        <f>+H101+H102+H103+H104+H105+H106+H107+H108</f>
        <v>546974.86849999998</v>
      </c>
      <c r="I109" s="122"/>
      <c r="J109" s="123"/>
      <c r="K109" s="12"/>
      <c r="L109" s="46"/>
    </row>
    <row r="110" spans="1:12" ht="15.75" thickBot="1" x14ac:dyDescent="0.3">
      <c r="A110" s="118"/>
      <c r="B110" s="119"/>
      <c r="C110" s="119"/>
      <c r="D110" s="120"/>
      <c r="E110" s="124"/>
      <c r="F110" s="125"/>
      <c r="G110" s="126"/>
      <c r="H110" s="124"/>
      <c r="I110" s="125"/>
      <c r="J110" s="126"/>
      <c r="K110" s="12"/>
      <c r="L110" s="46"/>
    </row>
    <row r="111" spans="1:12" ht="16.5" thickBot="1" x14ac:dyDescent="0.3">
      <c r="K111" s="12"/>
      <c r="L111" s="47" t="s">
        <v>131</v>
      </c>
    </row>
    <row r="112" spans="1:12" ht="16.5" thickBot="1" x14ac:dyDescent="0.3">
      <c r="A112" s="32" t="s">
        <v>53</v>
      </c>
      <c r="B112" s="33"/>
      <c r="C112" s="33"/>
      <c r="D112" s="33"/>
      <c r="E112" s="34"/>
      <c r="H112" s="145">
        <f>+E54</f>
        <v>0</v>
      </c>
      <c r="I112" s="146"/>
      <c r="J112" s="147"/>
      <c r="K112" s="12"/>
      <c r="L112" s="47" t="s">
        <v>132</v>
      </c>
    </row>
    <row r="113" spans="1:12" ht="16.5" thickBot="1" x14ac:dyDescent="0.3">
      <c r="A113" s="148" t="s">
        <v>54</v>
      </c>
      <c r="B113" s="149"/>
      <c r="C113" s="149"/>
      <c r="D113" s="149"/>
      <c r="E113" s="150"/>
      <c r="H113" s="145">
        <f>+E58</f>
        <v>25000</v>
      </c>
      <c r="I113" s="146"/>
      <c r="J113" s="147"/>
      <c r="K113" s="12"/>
      <c r="L113" s="47" t="s">
        <v>133</v>
      </c>
    </row>
    <row r="114" spans="1:12" ht="16.5" thickBot="1" x14ac:dyDescent="0.3">
      <c r="A114" s="148" t="s">
        <v>59</v>
      </c>
      <c r="B114" s="149"/>
      <c r="C114" s="149"/>
      <c r="D114" s="149"/>
      <c r="E114" s="150"/>
      <c r="H114" s="145">
        <f>+H112+H113</f>
        <v>25000</v>
      </c>
      <c r="I114" s="146"/>
      <c r="J114" s="147"/>
      <c r="K114" s="12"/>
      <c r="L114" s="47" t="s">
        <v>129</v>
      </c>
    </row>
    <row r="115" spans="1:12" ht="18.75" thickBot="1" x14ac:dyDescent="0.3">
      <c r="A115" s="35"/>
      <c r="B115" s="35"/>
      <c r="C115" s="35"/>
      <c r="D115" s="35"/>
      <c r="E115" s="35"/>
      <c r="H115" s="30"/>
      <c r="I115" s="30"/>
      <c r="J115" s="30"/>
      <c r="K115" s="12"/>
      <c r="L115" s="47"/>
    </row>
    <row r="116" spans="1:12" ht="16.5" thickBot="1" x14ac:dyDescent="0.3">
      <c r="A116" s="148" t="s">
        <v>57</v>
      </c>
      <c r="B116" s="149"/>
      <c r="C116" s="149"/>
      <c r="D116" s="149"/>
      <c r="E116" s="150"/>
      <c r="H116" s="145">
        <f>+H109</f>
        <v>546974.86849999998</v>
      </c>
      <c r="I116" s="146"/>
      <c r="J116" s="147"/>
      <c r="K116" s="12"/>
      <c r="L116" s="47"/>
    </row>
    <row r="117" spans="1:12" ht="15.75" thickBot="1" x14ac:dyDescent="0.3">
      <c r="A117" s="148" t="s">
        <v>58</v>
      </c>
      <c r="B117" s="149"/>
      <c r="C117" s="149"/>
      <c r="D117" s="149"/>
      <c r="E117" s="150"/>
      <c r="H117" s="145">
        <f>+E60</f>
        <v>0</v>
      </c>
      <c r="I117" s="146"/>
      <c r="J117" s="147"/>
      <c r="K117" s="12"/>
      <c r="L117" s="46"/>
    </row>
    <row r="118" spans="1:12" ht="15.75" thickBot="1" x14ac:dyDescent="0.3">
      <c r="A118" s="148" t="s">
        <v>60</v>
      </c>
      <c r="B118" s="149"/>
      <c r="C118" s="149"/>
      <c r="D118" s="149"/>
      <c r="E118" s="150"/>
      <c r="H118" s="145">
        <f>+H116+H117</f>
        <v>546974.86849999998</v>
      </c>
      <c r="I118" s="146"/>
      <c r="J118" s="147"/>
      <c r="K118" s="12"/>
      <c r="L118" s="46"/>
    </row>
    <row r="119" spans="1:12" ht="15.75" thickBot="1" x14ac:dyDescent="0.3">
      <c r="A119" s="35"/>
      <c r="B119" s="35"/>
      <c r="C119" s="35"/>
      <c r="D119" s="35"/>
      <c r="E119" s="35"/>
      <c r="H119" s="31"/>
      <c r="I119" s="31"/>
      <c r="J119" s="31"/>
      <c r="K119" s="12"/>
      <c r="L119" s="46"/>
    </row>
    <row r="120" spans="1:12" x14ac:dyDescent="0.25">
      <c r="A120" s="139" t="s">
        <v>92</v>
      </c>
      <c r="B120" s="140"/>
      <c r="C120" s="140"/>
      <c r="D120" s="140"/>
      <c r="E120" s="141"/>
      <c r="H120" s="133">
        <f>IF(H114&gt;H118,(H114-H118),0)</f>
        <v>0</v>
      </c>
      <c r="I120" s="134" t="e">
        <f>IF(E121&gt;#REF!,(E121-#REF!),0)</f>
        <v>#REF!</v>
      </c>
      <c r="J120" s="135">
        <f>IF(F121&gt;A121,(F121-A121),0)</f>
        <v>0</v>
      </c>
      <c r="K120" s="12"/>
      <c r="L120" s="46"/>
    </row>
    <row r="121" spans="1:12" ht="15.75" thickBot="1" x14ac:dyDescent="0.3">
      <c r="A121" s="142"/>
      <c r="B121" s="143"/>
      <c r="C121" s="143"/>
      <c r="D121" s="143"/>
      <c r="E121" s="144"/>
      <c r="H121" s="136" t="e">
        <f>IF(D122&gt;#REF!,(D122-#REF!),0)</f>
        <v>#REF!</v>
      </c>
      <c r="I121" s="137" t="e">
        <f>IF(E122&gt;#REF!,(E122-#REF!),0)</f>
        <v>#REF!</v>
      </c>
      <c r="J121" s="138">
        <f>IF(F122&gt;A122,(F122-A122),0)</f>
        <v>0</v>
      </c>
      <c r="K121" s="12"/>
      <c r="L121" s="46"/>
    </row>
    <row r="122" spans="1:12" ht="15.75" thickBot="1" x14ac:dyDescent="0.3">
      <c r="A122" s="31"/>
      <c r="B122" s="31"/>
      <c r="C122" s="31"/>
      <c r="D122" s="31"/>
      <c r="E122" s="31"/>
      <c r="H122" s="31"/>
      <c r="I122" s="31"/>
      <c r="J122" s="31"/>
      <c r="K122" s="12"/>
      <c r="L122" s="46"/>
    </row>
    <row r="123" spans="1:12" x14ac:dyDescent="0.25">
      <c r="A123" s="139" t="s">
        <v>61</v>
      </c>
      <c r="B123" s="140"/>
      <c r="C123" s="140"/>
      <c r="D123" s="140"/>
      <c r="E123" s="141"/>
      <c r="H123" s="133">
        <f>IF(H114&lt;H118,(H118-H114),0)</f>
        <v>521974.86849999998</v>
      </c>
      <c r="I123" s="134" t="e">
        <f>IF(E124&gt;#REF!,(E124-#REF!),0)</f>
        <v>#REF!</v>
      </c>
      <c r="J123" s="135">
        <f>IF(F124&gt;A124,(F124-A124),0)</f>
        <v>0</v>
      </c>
      <c r="K123" s="12"/>
      <c r="L123" s="46"/>
    </row>
    <row r="124" spans="1:12" ht="15.75" thickBot="1" x14ac:dyDescent="0.3">
      <c r="A124" s="142"/>
      <c r="B124" s="143"/>
      <c r="C124" s="143"/>
      <c r="D124" s="143"/>
      <c r="E124" s="144"/>
      <c r="H124" s="136" t="e">
        <f>IF(D125&gt;#REF!,(D125-#REF!),0)</f>
        <v>#REF!</v>
      </c>
      <c r="I124" s="137" t="e">
        <f>IF(E125&gt;#REF!,(E125-#REF!),0)</f>
        <v>#REF!</v>
      </c>
      <c r="J124" s="138">
        <f>IF(F125&gt;A125,(F125-A125),0)</f>
        <v>0</v>
      </c>
      <c r="K124" s="12"/>
      <c r="L124" s="46"/>
    </row>
    <row r="125" spans="1:12" x14ac:dyDescent="0.25">
      <c r="A125" s="6"/>
      <c r="B125" s="6"/>
      <c r="C125" s="6"/>
      <c r="D125" s="6"/>
      <c r="E125" s="6"/>
      <c r="F125" s="7"/>
      <c r="G125" s="7"/>
      <c r="H125" s="12"/>
      <c r="I125" s="12"/>
      <c r="J125" s="15"/>
      <c r="K125" s="12"/>
    </row>
    <row r="126" spans="1:12" x14ac:dyDescent="0.25">
      <c r="A126" s="6"/>
      <c r="B126" s="6"/>
      <c r="C126" s="6"/>
      <c r="D126" s="6"/>
      <c r="E126" s="6"/>
      <c r="F126" s="7"/>
      <c r="G126" s="7"/>
      <c r="H126" s="12"/>
      <c r="I126" s="12"/>
      <c r="J126" s="15"/>
      <c r="K126" s="12"/>
    </row>
    <row r="127" spans="1:12" x14ac:dyDescent="0.25">
      <c r="A127" s="6"/>
      <c r="B127" s="6"/>
      <c r="C127" s="6"/>
      <c r="D127" s="6"/>
      <c r="E127" s="6"/>
      <c r="F127" s="7"/>
      <c r="G127" s="7"/>
      <c r="H127" s="12"/>
      <c r="I127" s="12"/>
      <c r="J127" s="15"/>
      <c r="K127" s="12"/>
    </row>
    <row r="128" spans="1:12" x14ac:dyDescent="0.25">
      <c r="A128" s="6"/>
      <c r="B128" s="6"/>
      <c r="C128" s="6"/>
      <c r="D128" s="6"/>
      <c r="E128" s="6"/>
      <c r="F128" s="7"/>
      <c r="G128" s="7"/>
      <c r="H128" s="12"/>
      <c r="I128" s="12"/>
      <c r="J128" s="15"/>
      <c r="K128" s="12"/>
    </row>
    <row r="129" spans="1:11" x14ac:dyDescent="0.25">
      <c r="A129" s="6"/>
      <c r="B129" s="6"/>
      <c r="C129" s="6"/>
      <c r="D129" s="6"/>
      <c r="E129" s="6"/>
      <c r="F129" s="7"/>
      <c r="G129" s="7"/>
      <c r="H129" s="12"/>
      <c r="I129" s="12"/>
      <c r="J129" s="15"/>
      <c r="K129" s="12"/>
    </row>
    <row r="130" spans="1:11" x14ac:dyDescent="0.25">
      <c r="A130" s="6"/>
      <c r="B130" s="6"/>
      <c r="C130" s="6"/>
      <c r="D130" s="6"/>
      <c r="E130" s="6"/>
      <c r="F130" s="7"/>
      <c r="G130" s="7"/>
      <c r="H130" s="12"/>
      <c r="I130" s="12"/>
      <c r="J130" s="15"/>
      <c r="K130" s="12"/>
    </row>
    <row r="131" spans="1:11" x14ac:dyDescent="0.25">
      <c r="A131" s="6"/>
      <c r="B131" s="6"/>
      <c r="C131" s="6"/>
      <c r="D131" s="6"/>
      <c r="E131" s="6"/>
      <c r="F131" s="7"/>
      <c r="G131" s="7"/>
      <c r="H131" s="12"/>
      <c r="I131" s="12"/>
      <c r="J131" s="15"/>
      <c r="K131" s="12"/>
    </row>
    <row r="132" spans="1:11" x14ac:dyDescent="0.25">
      <c r="A132" s="6"/>
      <c r="B132" s="6"/>
      <c r="C132" s="6"/>
      <c r="D132" s="6"/>
      <c r="E132" s="6"/>
      <c r="F132" s="7"/>
      <c r="G132" s="7"/>
      <c r="H132" s="12"/>
      <c r="I132" s="12"/>
      <c r="J132" s="15"/>
      <c r="K132" s="12"/>
    </row>
    <row r="133" spans="1:11" x14ac:dyDescent="0.25">
      <c r="A133" s="6"/>
      <c r="B133" s="6"/>
      <c r="C133" s="6"/>
      <c r="D133" s="6"/>
      <c r="E133" s="6"/>
      <c r="F133" s="7"/>
      <c r="G133" s="7"/>
      <c r="H133" s="12"/>
      <c r="I133" s="12"/>
      <c r="J133" s="15"/>
      <c r="K133" s="12"/>
    </row>
    <row r="134" spans="1:11" x14ac:dyDescent="0.25">
      <c r="A134" s="6"/>
      <c r="B134" s="6"/>
      <c r="C134" s="6"/>
      <c r="D134" s="6"/>
      <c r="E134" s="6"/>
      <c r="F134" s="7"/>
      <c r="G134" s="7"/>
      <c r="H134" s="12"/>
      <c r="I134" s="12"/>
      <c r="J134" s="15"/>
      <c r="K134" s="12"/>
    </row>
    <row r="135" spans="1:11" x14ac:dyDescent="0.25">
      <c r="A135" s="6"/>
      <c r="B135" s="6"/>
      <c r="C135" s="6"/>
      <c r="D135" s="6"/>
      <c r="E135" s="6"/>
      <c r="F135" s="7"/>
      <c r="G135" s="7"/>
      <c r="H135" s="12"/>
      <c r="I135" s="12"/>
      <c r="J135" s="15"/>
      <c r="K135" s="12"/>
    </row>
    <row r="136" spans="1:11" x14ac:dyDescent="0.25">
      <c r="A136" s="6"/>
      <c r="B136" s="6"/>
      <c r="C136" s="6"/>
      <c r="D136" s="6"/>
      <c r="E136" s="6"/>
      <c r="F136" s="7"/>
      <c r="G136" s="7"/>
      <c r="H136" s="12"/>
      <c r="I136" s="12"/>
      <c r="J136" s="15"/>
      <c r="K136" s="12"/>
    </row>
    <row r="137" spans="1:11" x14ac:dyDescent="0.25">
      <c r="A137" s="6"/>
      <c r="B137" s="6"/>
      <c r="C137" s="6"/>
      <c r="D137" s="6"/>
      <c r="E137" s="6"/>
      <c r="F137" s="7"/>
      <c r="G137" s="7"/>
      <c r="H137" s="12"/>
      <c r="I137" s="12"/>
      <c r="J137" s="15"/>
      <c r="K137" s="12"/>
    </row>
    <row r="138" spans="1:11" x14ac:dyDescent="0.25">
      <c r="A138" s="6"/>
      <c r="B138" s="6"/>
      <c r="C138" s="6"/>
      <c r="D138" s="6"/>
      <c r="E138" s="6"/>
      <c r="F138" s="7"/>
      <c r="G138" s="7"/>
      <c r="H138" s="12"/>
      <c r="I138" s="12"/>
      <c r="J138" s="15"/>
      <c r="K138" s="12"/>
    </row>
    <row r="139" spans="1:11" x14ac:dyDescent="0.25">
      <c r="A139" s="6"/>
      <c r="B139" s="6"/>
      <c r="C139" s="6"/>
      <c r="D139" s="6"/>
      <c r="E139" s="6"/>
      <c r="F139" s="7"/>
      <c r="G139" s="7"/>
      <c r="H139" s="12"/>
      <c r="I139" s="12"/>
      <c r="J139" s="15"/>
      <c r="K139" s="12"/>
    </row>
    <row r="140" spans="1:11" x14ac:dyDescent="0.25">
      <c r="A140" s="6"/>
      <c r="B140" s="6"/>
      <c r="C140" s="6"/>
      <c r="D140" s="6"/>
      <c r="E140" s="6"/>
      <c r="F140" s="7"/>
      <c r="G140" s="7"/>
      <c r="H140" s="12"/>
      <c r="I140" s="12"/>
      <c r="J140" s="15"/>
      <c r="K140" s="12"/>
    </row>
    <row r="141" spans="1:11" x14ac:dyDescent="0.25">
      <c r="A141" s="6"/>
      <c r="B141" s="6"/>
      <c r="C141" s="6"/>
      <c r="D141" s="6"/>
      <c r="E141" s="6"/>
      <c r="F141" s="7"/>
      <c r="G141" s="7"/>
      <c r="H141" s="12"/>
      <c r="I141" s="12"/>
      <c r="J141" s="15"/>
      <c r="K141" s="12"/>
    </row>
    <row r="142" spans="1:11" x14ac:dyDescent="0.25">
      <c r="A142" s="6"/>
      <c r="B142" s="6"/>
      <c r="C142" s="6"/>
      <c r="D142" s="6"/>
      <c r="E142" s="6"/>
      <c r="F142" s="7"/>
      <c r="G142" s="7"/>
      <c r="H142" s="12"/>
      <c r="I142" s="12"/>
      <c r="J142" s="15"/>
      <c r="K142" s="12"/>
    </row>
    <row r="143" spans="1:11" x14ac:dyDescent="0.25">
      <c r="A143" s="6"/>
      <c r="B143" s="6"/>
      <c r="C143" s="6"/>
      <c r="D143" s="6"/>
      <c r="E143" s="6"/>
      <c r="F143" s="7"/>
      <c r="G143" s="7"/>
      <c r="H143" s="12"/>
      <c r="I143" s="12"/>
      <c r="J143" s="15"/>
      <c r="K143" s="12"/>
    </row>
    <row r="144" spans="1:11" x14ac:dyDescent="0.25">
      <c r="A144" s="6"/>
      <c r="B144" s="6"/>
      <c r="C144" s="6"/>
      <c r="D144" s="6"/>
      <c r="E144" s="6"/>
      <c r="F144" s="7"/>
      <c r="G144" s="7"/>
      <c r="H144" s="12"/>
      <c r="I144" s="12"/>
      <c r="J144" s="15"/>
      <c r="K144" s="12"/>
    </row>
    <row r="145" spans="1:11" x14ac:dyDescent="0.25">
      <c r="A145" s="6"/>
      <c r="B145" s="6"/>
      <c r="C145" s="6"/>
      <c r="D145" s="6"/>
      <c r="E145" s="6"/>
      <c r="F145" s="7"/>
      <c r="G145" s="7"/>
      <c r="H145" s="12"/>
      <c r="I145" s="12"/>
      <c r="J145" s="15"/>
      <c r="K145" s="12"/>
    </row>
    <row r="146" spans="1:11" x14ac:dyDescent="0.25">
      <c r="A146" s="6"/>
      <c r="B146" s="6"/>
      <c r="C146" s="6"/>
      <c r="D146" s="6"/>
      <c r="E146" s="6"/>
      <c r="F146" s="7"/>
      <c r="G146" s="7"/>
      <c r="H146" s="12"/>
      <c r="I146" s="12"/>
      <c r="J146" s="15"/>
      <c r="K146" s="12"/>
    </row>
    <row r="147" spans="1:11" x14ac:dyDescent="0.25">
      <c r="A147" s="6"/>
      <c r="B147" s="6"/>
      <c r="C147" s="6"/>
      <c r="D147" s="6"/>
      <c r="E147" s="6"/>
      <c r="F147" s="7"/>
      <c r="G147" s="7"/>
      <c r="H147" s="12"/>
      <c r="I147" s="12"/>
      <c r="J147" s="15"/>
      <c r="K147" s="12"/>
    </row>
    <row r="148" spans="1:11" x14ac:dyDescent="0.25">
      <c r="A148" s="6"/>
      <c r="B148" s="6"/>
      <c r="C148" s="6"/>
      <c r="D148" s="6"/>
      <c r="E148" s="6"/>
      <c r="F148" s="7"/>
      <c r="G148" s="7"/>
      <c r="H148" s="12"/>
      <c r="I148" s="12"/>
      <c r="J148" s="15"/>
      <c r="K148" s="12"/>
    </row>
    <row r="149" spans="1:11" x14ac:dyDescent="0.25">
      <c r="A149" s="6"/>
      <c r="B149" s="6"/>
      <c r="C149" s="6"/>
      <c r="D149" s="6"/>
      <c r="E149" s="6"/>
      <c r="F149" s="7"/>
      <c r="G149" s="7"/>
      <c r="H149" s="12"/>
      <c r="I149" s="12"/>
      <c r="J149" s="15"/>
      <c r="K149" s="12"/>
    </row>
    <row r="150" spans="1:11" x14ac:dyDescent="0.25">
      <c r="A150" s="6"/>
      <c r="B150" s="6"/>
      <c r="C150" s="6"/>
      <c r="D150" s="6"/>
      <c r="E150" s="6"/>
      <c r="F150" s="7"/>
      <c r="G150" s="7"/>
      <c r="H150" s="12"/>
      <c r="I150" s="12"/>
      <c r="J150" s="15"/>
      <c r="K150" s="12"/>
    </row>
    <row r="151" spans="1:11" x14ac:dyDescent="0.25">
      <c r="A151" s="6"/>
      <c r="B151" s="6"/>
      <c r="C151" s="6"/>
      <c r="D151" s="6"/>
      <c r="E151" s="6"/>
      <c r="F151" s="7"/>
      <c r="G151" s="7"/>
      <c r="H151" s="12"/>
      <c r="I151" s="12"/>
      <c r="J151" s="15"/>
      <c r="K151" s="12"/>
    </row>
    <row r="152" spans="1:11" x14ac:dyDescent="0.25">
      <c r="A152" s="6"/>
      <c r="B152" s="6"/>
      <c r="C152" s="6"/>
      <c r="D152" s="6"/>
      <c r="E152" s="6"/>
      <c r="F152" s="7"/>
      <c r="G152" s="7"/>
      <c r="H152" s="12"/>
      <c r="I152" s="12"/>
      <c r="J152" s="15"/>
      <c r="K152" s="12"/>
    </row>
    <row r="153" spans="1:11" x14ac:dyDescent="0.25">
      <c r="A153" s="6"/>
      <c r="B153" s="6"/>
      <c r="C153" s="6"/>
      <c r="D153" s="6"/>
      <c r="E153" s="6"/>
      <c r="F153" s="7"/>
      <c r="G153" s="7"/>
      <c r="H153" s="12"/>
      <c r="I153" s="12"/>
      <c r="J153" s="15"/>
      <c r="K153" s="12"/>
    </row>
    <row r="154" spans="1:11" x14ac:dyDescent="0.25">
      <c r="A154" s="6"/>
      <c r="B154" s="6"/>
      <c r="C154" s="6"/>
      <c r="D154" s="6"/>
      <c r="E154" s="6"/>
      <c r="F154" s="7"/>
      <c r="G154" s="7"/>
      <c r="H154" s="12"/>
      <c r="I154" s="12"/>
      <c r="J154" s="15"/>
      <c r="K154" s="12"/>
    </row>
    <row r="155" spans="1:11" x14ac:dyDescent="0.25">
      <c r="A155" s="6"/>
      <c r="B155" s="6"/>
      <c r="C155" s="6"/>
      <c r="D155" s="6"/>
      <c r="E155" s="6"/>
      <c r="F155" s="7"/>
      <c r="G155" s="7"/>
      <c r="H155" s="12"/>
      <c r="I155" s="12"/>
      <c r="J155" s="15"/>
      <c r="K155" s="12"/>
    </row>
    <row r="156" spans="1:11" x14ac:dyDescent="0.25">
      <c r="A156" s="6"/>
      <c r="B156" s="6"/>
      <c r="C156" s="6"/>
      <c r="D156" s="6"/>
      <c r="E156" s="6"/>
      <c r="F156" s="7"/>
      <c r="G156" s="7"/>
      <c r="H156" s="12"/>
      <c r="I156" s="12"/>
      <c r="J156" s="15"/>
      <c r="K156" s="12"/>
    </row>
    <row r="157" spans="1:11" x14ac:dyDescent="0.25">
      <c r="A157" s="6"/>
      <c r="B157" s="6"/>
      <c r="C157" s="6"/>
      <c r="D157" s="6"/>
      <c r="E157" s="6"/>
      <c r="F157" s="7"/>
      <c r="G157" s="7"/>
      <c r="H157" s="12"/>
      <c r="I157" s="12"/>
      <c r="J157" s="15"/>
      <c r="K157" s="12"/>
    </row>
    <row r="158" spans="1:11" x14ac:dyDescent="0.25">
      <c r="A158" s="6"/>
      <c r="B158" s="6"/>
      <c r="C158" s="6"/>
      <c r="D158" s="6"/>
      <c r="E158" s="6"/>
      <c r="F158" s="7"/>
      <c r="G158" s="7"/>
      <c r="H158" s="12"/>
      <c r="I158" s="12"/>
      <c r="J158" s="15"/>
      <c r="K158" s="12"/>
    </row>
    <row r="159" spans="1:11" x14ac:dyDescent="0.25">
      <c r="A159" s="6"/>
      <c r="B159" s="6"/>
      <c r="C159" s="6"/>
      <c r="D159" s="6"/>
      <c r="E159" s="6"/>
      <c r="F159" s="7"/>
      <c r="G159" s="7"/>
      <c r="H159" s="12"/>
      <c r="I159" s="12"/>
      <c r="J159" s="15"/>
      <c r="K159" s="12"/>
    </row>
    <row r="160" spans="1:11" x14ac:dyDescent="0.25">
      <c r="A160" s="6"/>
      <c r="B160" s="6"/>
      <c r="C160" s="6"/>
      <c r="D160" s="6"/>
      <c r="E160" s="6"/>
      <c r="F160" s="7"/>
      <c r="G160" s="7"/>
      <c r="H160" s="12"/>
      <c r="I160" s="12"/>
      <c r="J160" s="15"/>
      <c r="K160" s="12"/>
    </row>
    <row r="161" spans="1:11" x14ac:dyDescent="0.25">
      <c r="A161" s="6"/>
      <c r="B161" s="6"/>
      <c r="C161" s="6"/>
      <c r="D161" s="6"/>
      <c r="E161" s="6"/>
      <c r="F161" s="7"/>
      <c r="G161" s="7"/>
      <c r="H161" s="12"/>
      <c r="I161" s="12"/>
      <c r="J161" s="15"/>
      <c r="K161" s="12"/>
    </row>
    <row r="162" spans="1:11" x14ac:dyDescent="0.25">
      <c r="A162" s="6"/>
      <c r="B162" s="6"/>
      <c r="C162" s="6"/>
      <c r="D162" s="6"/>
      <c r="E162" s="6"/>
      <c r="F162" s="7"/>
      <c r="G162" s="7"/>
      <c r="H162" s="12"/>
      <c r="I162" s="12"/>
      <c r="J162" s="15"/>
      <c r="K162" s="12"/>
    </row>
    <row r="163" spans="1:11" x14ac:dyDescent="0.25">
      <c r="A163" s="6"/>
      <c r="B163" s="6"/>
      <c r="C163" s="6"/>
      <c r="D163" s="6"/>
      <c r="E163" s="6"/>
      <c r="F163" s="7"/>
      <c r="G163" s="7"/>
      <c r="H163" s="12"/>
      <c r="I163" s="12"/>
      <c r="J163" s="15"/>
      <c r="K163" s="12"/>
    </row>
    <row r="164" spans="1:11" x14ac:dyDescent="0.25">
      <c r="A164" s="6"/>
      <c r="B164" s="6"/>
      <c r="C164" s="6"/>
      <c r="D164" s="6"/>
      <c r="E164" s="6"/>
      <c r="F164" s="7"/>
      <c r="G164" s="7"/>
      <c r="H164" s="12"/>
      <c r="I164" s="12"/>
      <c r="J164" s="15"/>
      <c r="K164" s="12"/>
    </row>
    <row r="165" spans="1:11" x14ac:dyDescent="0.25">
      <c r="A165" s="6"/>
      <c r="B165" s="6"/>
      <c r="C165" s="6"/>
      <c r="D165" s="6"/>
      <c r="E165" s="6"/>
      <c r="F165" s="7"/>
      <c r="G165" s="7"/>
      <c r="H165" s="12"/>
      <c r="I165" s="12"/>
      <c r="J165" s="15"/>
      <c r="K165" s="12"/>
    </row>
    <row r="166" spans="1:11" x14ac:dyDescent="0.25">
      <c r="A166" s="6"/>
      <c r="B166" s="6"/>
      <c r="C166" s="6"/>
      <c r="D166" s="6"/>
      <c r="E166" s="6"/>
      <c r="F166" s="7"/>
      <c r="G166" s="7"/>
      <c r="H166" s="12"/>
      <c r="I166" s="12"/>
      <c r="J166" s="15"/>
      <c r="K166" s="12"/>
    </row>
    <row r="167" spans="1:11" x14ac:dyDescent="0.25">
      <c r="A167" s="6"/>
      <c r="B167" s="6"/>
      <c r="C167" s="6"/>
      <c r="D167" s="6"/>
      <c r="E167" s="6"/>
      <c r="F167" s="7"/>
      <c r="G167" s="7"/>
      <c r="H167" s="12"/>
      <c r="I167" s="12"/>
      <c r="J167" s="15"/>
      <c r="K167" s="12"/>
    </row>
    <row r="168" spans="1:11" x14ac:dyDescent="0.25">
      <c r="A168" s="6"/>
      <c r="B168" s="6"/>
      <c r="C168" s="6"/>
      <c r="D168" s="6"/>
      <c r="E168" s="6"/>
      <c r="F168" s="7"/>
      <c r="G168" s="7"/>
      <c r="H168" s="12"/>
      <c r="I168" s="12"/>
      <c r="J168" s="15"/>
      <c r="K168" s="12"/>
    </row>
    <row r="169" spans="1:11" x14ac:dyDescent="0.25">
      <c r="A169" s="6"/>
      <c r="B169" s="6"/>
      <c r="C169" s="6"/>
      <c r="D169" s="6"/>
      <c r="E169" s="6"/>
      <c r="F169" s="7"/>
      <c r="G169" s="7"/>
      <c r="H169" s="12"/>
      <c r="I169" s="12"/>
      <c r="J169" s="15"/>
      <c r="K169" s="12"/>
    </row>
    <row r="170" spans="1:11" x14ac:dyDescent="0.25">
      <c r="A170" s="6"/>
      <c r="B170" s="6"/>
      <c r="C170" s="6"/>
      <c r="D170" s="6"/>
      <c r="E170" s="6"/>
      <c r="F170" s="7"/>
      <c r="G170" s="7"/>
      <c r="H170" s="12"/>
      <c r="I170" s="12"/>
      <c r="J170" s="15"/>
      <c r="K170" s="12"/>
    </row>
    <row r="171" spans="1:11" x14ac:dyDescent="0.25">
      <c r="A171" s="6"/>
      <c r="B171" s="6"/>
      <c r="C171" s="6"/>
      <c r="D171" s="6"/>
      <c r="E171" s="6"/>
      <c r="F171" s="7"/>
      <c r="G171" s="7"/>
      <c r="H171" s="12"/>
      <c r="I171" s="12"/>
      <c r="J171" s="15"/>
      <c r="K171" s="12"/>
    </row>
    <row r="172" spans="1:11" x14ac:dyDescent="0.25">
      <c r="A172" s="6"/>
      <c r="B172" s="6"/>
      <c r="C172" s="6"/>
      <c r="D172" s="6"/>
      <c r="E172" s="6"/>
      <c r="F172" s="7"/>
      <c r="G172" s="7"/>
      <c r="H172" s="12"/>
      <c r="I172" s="12"/>
      <c r="J172" s="15"/>
      <c r="K172" s="12"/>
    </row>
  </sheetData>
  <sheetProtection algorithmName="SHA-512" hashValue="Xv9uouWWaEHU4FClHEG7GHm7JhcOOIUlFYvT9pLHHHIPoG2CQ9HjZaIWcbRli43d4bBDCkjAEqMMWUdZSGhczw==" saltValue="a2mwYkT4t2hh7xOCE/85Ng==" spinCount="100000" sheet="1" objects="1" scenarios="1"/>
  <autoFilter ref="A63:L90" xr:uid="{8F9CDF1A-9EAD-4005-BCA4-35897A3DDCC9}"/>
  <mergeCells count="50">
    <mergeCell ref="A123:E124"/>
    <mergeCell ref="H123:J124"/>
    <mergeCell ref="A94:K97"/>
    <mergeCell ref="A116:E116"/>
    <mergeCell ref="H116:J116"/>
    <mergeCell ref="A117:E117"/>
    <mergeCell ref="H117:J117"/>
    <mergeCell ref="A118:E118"/>
    <mergeCell ref="H118:J118"/>
    <mergeCell ref="H112:J112"/>
    <mergeCell ref="A113:E113"/>
    <mergeCell ref="H113:J113"/>
    <mergeCell ref="A114:E114"/>
    <mergeCell ref="H114:J114"/>
    <mergeCell ref="E99:G100"/>
    <mergeCell ref="H99:J100"/>
    <mergeCell ref="A106:D106"/>
    <mergeCell ref="E106:G106"/>
    <mergeCell ref="H106:J106"/>
    <mergeCell ref="A103:D103"/>
    <mergeCell ref="E104:G104"/>
    <mergeCell ref="H104:J104"/>
    <mergeCell ref="E103:G103"/>
    <mergeCell ref="H103:J103"/>
    <mergeCell ref="A104:D104"/>
    <mergeCell ref="A1:L3"/>
    <mergeCell ref="A8:C8"/>
    <mergeCell ref="A10:C10"/>
    <mergeCell ref="A105:D105"/>
    <mergeCell ref="E105:G105"/>
    <mergeCell ref="H105:J105"/>
    <mergeCell ref="A41:L44"/>
    <mergeCell ref="A48:C48"/>
    <mergeCell ref="A101:D101"/>
    <mergeCell ref="E101:G101"/>
    <mergeCell ref="H101:J101"/>
    <mergeCell ref="A102:D102"/>
    <mergeCell ref="E102:G102"/>
    <mergeCell ref="H102:J102"/>
    <mergeCell ref="A120:E121"/>
    <mergeCell ref="H120:J121"/>
    <mergeCell ref="H107:J107"/>
    <mergeCell ref="A109:D110"/>
    <mergeCell ref="E109:G110"/>
    <mergeCell ref="H109:J110"/>
    <mergeCell ref="A107:D107"/>
    <mergeCell ref="E107:G107"/>
    <mergeCell ref="A108:D108"/>
    <mergeCell ref="E108:G108"/>
    <mergeCell ref="H108:J108"/>
  </mergeCells>
  <conditionalFormatting sqref="L4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L48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L5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L52:L5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L56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L58:L60"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175C560-8023-4C8D-B867-1964ADEC4BCF}">
          <x14:formula1>
            <xm:f>DONNEES!$A$2:$A$9</xm:f>
          </x14:formula1>
          <xm:sqref>C64:C92</xm:sqref>
        </x14:dataValidation>
        <x14:dataValidation type="list" allowBlank="1" showInputMessage="1" showErrorMessage="1" xr:uid="{6C9A0524-F0CF-4A2B-A1E0-DA1E7F76A588}">
          <x14:formula1>
            <xm:f>DONNEES!$A$12:$A$19</xm:f>
          </x14:formula1>
          <xm:sqref>E64:E92</xm:sqref>
        </x14:dataValidation>
        <x14:dataValidation type="list" allowBlank="1" showInputMessage="1" showErrorMessage="1" xr:uid="{C78954E3-8E62-4492-AE0A-D74811175A6B}">
          <x14:formula1>
            <xm:f>DONNEES!$G$3:$G$54</xm:f>
          </x14:formula1>
          <xm:sqref>E48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DOSSIERJUSTIFICATIF</vt:lpstr>
      <vt:lpstr>RECAPITULATIF</vt:lpstr>
      <vt:lpstr>DONNEES</vt:lpstr>
      <vt:lpstr>GUIDEUTILISATION</vt:lpstr>
      <vt:lpstr>Tableau16</vt:lpstr>
      <vt:lpstr>DOSSIERJUSTIFICATIF!Zone_d_impression</vt:lpstr>
      <vt:lpstr>GUIDEUTILISATION!Zone_d_impression</vt:lpstr>
      <vt:lpstr>RECAPITULATIF!Zone_d_impression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Olivier.LAMBIOTTE@aviq.be</dc:creator>
  <cp:lastModifiedBy>LAMBIOTTE Olivier</cp:lastModifiedBy>
  <cp:lastPrinted>2021-12-07T14:18:45Z</cp:lastPrinted>
  <dcterms:created xsi:type="dcterms:W3CDTF">2021-12-06T10:36:41Z</dcterms:created>
  <dcterms:modified xsi:type="dcterms:W3CDTF">2025-02-19T14:43:26Z</dcterms:modified>
</cp:coreProperties>
</file>