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updateLinks="never" codeName="ThisWorkbook" defaultThemeVersion="124226"/>
  <mc:AlternateContent xmlns:mc="http://schemas.openxmlformats.org/markup-compatibility/2006">
    <mc:Choice Requires="x15">
      <x15ac:absPath xmlns:x15ac="http://schemas.microsoft.com/office/spreadsheetml/2010/11/ac" url="S:\O50401_DiAs\RelSocInsSoc_14\Accueil de jour\Procédure agrément 2026\"/>
    </mc:Choice>
  </mc:AlternateContent>
  <xr:revisionPtr revIDLastSave="0" documentId="8_{E8354A4F-59A9-4A44-BF86-10F8C3A636C3}" xr6:coauthVersionLast="47" xr6:coauthVersionMax="47" xr10:uidLastSave="{00000000-0000-0000-0000-000000000000}"/>
  <bookViews>
    <workbookView xWindow="-108" yWindow="-108" windowWidth="23256" windowHeight="12456" tabRatio="872" activeTab="2" xr2:uid="{00000000-000D-0000-FFFF-FFFF00000000}"/>
  </bookViews>
  <sheets>
    <sheet name="Identification du service" sheetId="1" r:id="rId1"/>
    <sheet name="Fonctionnement" sheetId="13" r:id="rId2"/>
    <sheet name="Personnel" sheetId="20" r:id="rId3"/>
    <sheet name="Validation" sheetId="8" state="hidden" r:id="rId4"/>
    <sheet name="RVC" sheetId="21" r:id="rId5"/>
    <sheet name="Listes" sheetId="15" r:id="rId6"/>
    <sheet name="Coordonnées" sheetId="18" r:id="rId7"/>
  </sheets>
  <externalReferences>
    <externalReference r:id="rId8"/>
    <externalReference r:id="rId9"/>
    <externalReference r:id="rId10"/>
    <externalReference r:id="rId11"/>
  </externalReferences>
  <definedNames>
    <definedName name="_657_659">Listes!$I$61</definedName>
    <definedName name="Agrément">[1]Coordonnées!$A:$A</definedName>
    <definedName name="Aide">Validation!$C$2:$C$5</definedName>
    <definedName name="AM">[2]AM!$A$8:$K$83</definedName>
    <definedName name="AN">#REF!</definedName>
    <definedName name="Articles">Listes!$M$3:$M$23</definedName>
    <definedName name="codification">Validation!$E$2:$E$5</definedName>
    <definedName name="Coordonnees">Coordonnées!$A$2:$I$15</definedName>
    <definedName name="Dep_nature">Listes!$I$2:$I$1048576</definedName>
    <definedName name="DEPENSES">Listes!$U$3:$U$26</definedName>
    <definedName name="Dépenses">Listes!$T$2:$U$26</definedName>
    <definedName name="DONNEES">Coordonnées!#REF!</definedName>
    <definedName name="données">Coordonnées!$A$1:$I$1</definedName>
    <definedName name="DONNES">Coordonnées!#REF!</definedName>
    <definedName name="ETUDES">[3]sourceData!$A$1:$A$6</definedName>
    <definedName name="Fonction">Listes!$N$2:$N$55</definedName>
    <definedName name="Fonction_319.02">Listes!$O$2:$O$18</definedName>
    <definedName name="InfoRVC">RVC!$A$42:$H$49</definedName>
    <definedName name="N°">#REF!</definedName>
    <definedName name="Nature_de_la_dépense">Listes!$C$3:$C$34</definedName>
    <definedName name="Naturedeladepense">Listes!$I$3:$I$63</definedName>
    <definedName name="paiement">Validation!$D$2:$D$4</definedName>
    <definedName name="paiment">[4]Validation!$D$2:$D$4</definedName>
    <definedName name="PO">Coordonnées!#REF!</definedName>
    <definedName name="PO_ID">Coordonnées!$A$2:$A$15</definedName>
    <definedName name="PoId">Coordonnées!$A:$A</definedName>
    <definedName name="ref">Listes!$H$3:$H$63</definedName>
    <definedName name="Ref_pcmn">Listes!$I$2:$I$1048576</definedName>
    <definedName name="Référence_PCMN">Listes!$B$3:$B$34</definedName>
    <definedName name="Reponse">Validation!$B$2:$B$3</definedName>
    <definedName name="sexe">Validation!$A$2:$A$3</definedName>
    <definedName name="valeur">RVC!$A$42:$A$49</definedName>
    <definedName name="_xlnm.Print_Area" localSheetId="6">Coordonnées!$A$1:$I$1</definedName>
    <definedName name="_xlnm.Print_Area" localSheetId="1">Fonctionnement!$A$1:$L$29</definedName>
    <definedName name="_xlnm.Print_Area" localSheetId="2">Personnel!$A$1:$U$13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21" l="1"/>
  <c r="H30" i="21"/>
  <c r="H31" i="21" s="1"/>
  <c r="H28" i="21"/>
  <c r="C8" i="21"/>
  <c r="H120" i="13" l="1"/>
  <c r="D17" i="1"/>
  <c r="D16" i="1"/>
  <c r="D15" i="1"/>
  <c r="G13" i="1"/>
  <c r="F13" i="1"/>
  <c r="E13" i="1"/>
  <c r="C13" i="1"/>
  <c r="C12" i="1"/>
  <c r="A3" i="13" l="1"/>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DGO5 - SWERTS Delphine</author>
  </authors>
  <commentList>
    <comment ref="F1" authorId="0" shapeId="0" xr:uid="{00000000-0006-0000-0100-000001000000}">
      <text>
        <r>
          <rPr>
            <b/>
            <sz val="8"/>
            <color indexed="81"/>
            <rFont val="Tahoma"/>
            <family val="2"/>
          </rPr>
          <t>Si ticket de caisse, indiquer "LC" pour livre de caisse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DEFECHE CHRISTOPHE</author>
    <author>DGO5 - BARTHOLOME Isabelle</author>
    <author>DGO5 - SWERTS Delphine</author>
    <author>DGO5 - MAHY Nathalie</author>
  </authors>
  <commentList>
    <comment ref="E2" authorId="0" shapeId="0" xr:uid="{00000000-0006-0000-0200-000001000000}">
      <text>
        <r>
          <rPr>
            <b/>
            <sz val="8"/>
            <color indexed="81"/>
            <rFont val="Tahoma"/>
            <family val="2"/>
          </rPr>
          <t>à titre d'exemple : assistant social, ...</t>
        </r>
      </text>
    </comment>
    <comment ref="F2" authorId="1" shapeId="0" xr:uid="{00000000-0006-0000-0200-000002000000}">
      <text>
        <r>
          <rPr>
            <b/>
            <sz val="9"/>
            <color indexed="81"/>
            <rFont val="Tahoma"/>
            <family val="2"/>
          </rPr>
          <t>Ex. : 38 h</t>
        </r>
        <r>
          <rPr>
            <sz val="9"/>
            <color indexed="81"/>
            <rFont val="Tahoma"/>
            <family val="2"/>
          </rPr>
          <t xml:space="preserve">
</t>
        </r>
      </text>
    </comment>
    <comment ref="G2" authorId="0" shapeId="0" xr:uid="{00000000-0006-0000-0200-000003000000}">
      <text>
        <r>
          <rPr>
            <b/>
            <sz val="8"/>
            <color indexed="81"/>
            <rFont val="Tahoma"/>
            <family val="2"/>
          </rPr>
          <t>Un travailleur peut être à temps plein mais son volume de travail réparti sur deux ou plusieurs agréments.
Il convient dès lors de préciser le nombre d'heures réellement à charge de la présente subvention. Ex. : 19/38</t>
        </r>
      </text>
    </comment>
    <comment ref="H2" authorId="0" shapeId="0" xr:uid="{00000000-0006-0000-0200-000004000000}">
      <text>
        <r>
          <rPr>
            <b/>
            <sz val="8"/>
            <color indexed="81"/>
            <rFont val="Tahoma"/>
            <family val="2"/>
          </rPr>
          <t>En cas de congé de maternité, par exemple, un service peut justifier un autre travailleur le temps nécessaire.
Il convient de péciser la date de début et de fin (si nécessaire) de la période prestée par le travailleur.</t>
        </r>
      </text>
    </comment>
    <comment ref="I2" authorId="0" shapeId="0" xr:uid="{00000000-0006-0000-0200-000005000000}">
      <text>
        <r>
          <rPr>
            <b/>
            <sz val="8"/>
            <color indexed="81"/>
            <rFont val="Tahoma"/>
            <family val="2"/>
          </rPr>
          <t>En cas de congé de maternité, par exemple, un service peut justifier un autre travailleur le temps nécessaire.
Il convient de péciser la date de début et de fin (si nécessaire) de la période prestée par le travailleur.</t>
        </r>
      </text>
    </comment>
    <comment ref="J2" authorId="0" shapeId="0" xr:uid="{00000000-0006-0000-0200-000006000000}">
      <text>
        <r>
          <rPr>
            <b/>
            <sz val="8"/>
            <color indexed="81"/>
            <rFont val="Tahoma"/>
            <family val="2"/>
          </rPr>
          <t>Rémunération brute y compris le pécule de vacances, la prime de fin d'année  et le pécule de sortie</t>
        </r>
      </text>
    </comment>
    <comment ref="K2" authorId="2" shapeId="0" xr:uid="{00000000-0006-0000-0200-000007000000}">
      <text>
        <r>
          <rPr>
            <b/>
            <sz val="8"/>
            <color indexed="81"/>
            <rFont val="Tahoma"/>
            <family val="2"/>
          </rPr>
          <t>Cotisations ONSS employeur</t>
        </r>
      </text>
    </comment>
    <comment ref="N2" authorId="3" shapeId="0" xr:uid="{00000000-0006-0000-0200-000008000000}">
      <text>
        <r>
          <rPr>
            <b/>
            <sz val="8"/>
            <color indexed="81"/>
            <rFont val="Tahoma"/>
            <family val="2"/>
          </rPr>
          <t>frais de transport entre le domicile et le lieu de travail repris sur la fiche de salaire.</t>
        </r>
      </text>
    </comment>
    <comment ref="O2" authorId="2" shapeId="0" xr:uid="{00000000-0006-0000-0200-000009000000}">
      <text>
        <r>
          <rPr>
            <b/>
            <sz val="8"/>
            <color indexed="81"/>
            <rFont val="Tahoma"/>
            <family val="2"/>
          </rPr>
          <t>Indiquer le montant "net" réellement pris en charge par l'employeur.</t>
        </r>
        <r>
          <rPr>
            <sz val="8"/>
            <color indexed="81"/>
            <rFont val="Tahoma"/>
            <family val="2"/>
          </rPr>
          <t xml:space="preserve">
</t>
        </r>
      </text>
    </comment>
    <comment ref="Q2" authorId="1" shapeId="0" xr:uid="{00000000-0006-0000-0200-00000A000000}">
      <text>
        <r>
          <rPr>
            <b/>
            <sz val="9"/>
            <color indexed="81"/>
            <rFont val="Tahoma"/>
            <family val="2"/>
          </rPr>
          <t>Ce montant doit être réparti suivant le temps de travail subventionné.</t>
        </r>
        <r>
          <rPr>
            <sz val="9"/>
            <color indexed="81"/>
            <rFont val="Tahoma"/>
            <family val="2"/>
          </rPr>
          <t xml:space="preserve">
</t>
        </r>
      </text>
    </comment>
    <comment ref="R2" authorId="1" shapeId="0" xr:uid="{00000000-0006-0000-0200-00000B000000}">
      <text>
        <r>
          <rPr>
            <b/>
            <sz val="9"/>
            <color indexed="81"/>
            <rFont val="Tahoma"/>
            <family val="2"/>
          </rPr>
          <t>Ce montant doit être réparti suivant le temps de travail subventionné.</t>
        </r>
      </text>
    </comment>
    <comment ref="S2" authorId="1" shapeId="0" xr:uid="{00000000-0006-0000-0200-00000C000000}">
      <text>
        <r>
          <rPr>
            <b/>
            <sz val="9"/>
            <color indexed="81"/>
            <rFont val="Tahoma"/>
            <family val="2"/>
          </rPr>
          <t>Ce montant doit être réparti suivant le temps de travail subventionné.</t>
        </r>
        <r>
          <rPr>
            <sz val="9"/>
            <color indexed="81"/>
            <rFont val="Tahoma"/>
            <family val="2"/>
          </rPr>
          <t xml:space="preserve">
</t>
        </r>
      </text>
    </comment>
    <comment ref="T2" authorId="1" shapeId="0" xr:uid="{00000000-0006-0000-0200-00000D000000}">
      <text>
        <r>
          <rPr>
            <b/>
            <sz val="9"/>
            <color indexed="81"/>
            <rFont val="Tahoma"/>
            <family val="2"/>
          </rPr>
          <t>Ce montant doit être réparti suivant le temps de travail subventionné.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DEFECHE CHRISTOPHE</author>
    <author>DGO5 - SWERTS Delphine</author>
  </authors>
  <commentList>
    <comment ref="I4" authorId="0" shapeId="0" xr:uid="{00000000-0006-0000-0400-000001000000}">
      <text>
        <r>
          <rPr>
            <b/>
            <sz val="8"/>
            <color indexed="81"/>
            <rFont val="Tahoma"/>
            <family val="2"/>
          </rPr>
          <t>frais inhérents à la sous-traitance de travaux, études,…</t>
        </r>
      </text>
    </comment>
    <comment ref="I21" authorId="0" shapeId="0" xr:uid="{00000000-0006-0000-0400-000002000000}">
      <text>
        <r>
          <rPr>
            <b/>
            <sz val="8"/>
            <color indexed="81"/>
            <rFont val="Tahoma"/>
            <family val="2"/>
          </rPr>
          <t>lors des assemblées générales, pour l'accueil des usagers, …</t>
        </r>
      </text>
    </comment>
    <comment ref="F37" authorId="0" shapeId="0" xr:uid="{00000000-0006-0000-0400-000003000000}">
      <text>
        <r>
          <rPr>
            <b/>
            <sz val="8"/>
            <color indexed="81"/>
            <rFont val="Tahoma"/>
            <family val="2"/>
          </rPr>
          <t>précompte immobilier, taxes sur les véhicules, sur la force motrice ou sur le personnel occupé, les droits d'accises</t>
        </r>
      </text>
    </comment>
    <comment ref="I38" authorId="1" shapeId="0" xr:uid="{00000000-0006-0000-0400-000004000000}">
      <text>
        <r>
          <rPr>
            <b/>
            <sz val="8"/>
            <color indexed="81"/>
            <rFont val="Tahoma"/>
            <family val="2"/>
          </rPr>
          <t xml:space="preserve">Frais de déplacement dans le cadre des missions de service </t>
        </r>
        <r>
          <rPr>
            <b/>
            <u/>
            <sz val="8"/>
            <color indexed="10"/>
            <rFont val="Tahoma"/>
            <family val="2"/>
          </rPr>
          <t>uniquement</t>
        </r>
        <r>
          <rPr>
            <sz val="8"/>
            <color indexed="81"/>
            <rFont val="Tahoma"/>
            <family val="2"/>
          </rPr>
          <t xml:space="preserve">
</t>
        </r>
      </text>
    </comment>
    <comment ref="I40" authorId="0" shapeId="0" xr:uid="{00000000-0006-0000-0400-000005000000}">
      <text>
        <r>
          <rPr>
            <b/>
            <sz val="8"/>
            <color indexed="81"/>
            <rFont val="Tahoma"/>
            <family val="2"/>
          </rPr>
          <t>frais exposés pour l'organisation des ateliers de cuisine, de bricolage, de peinture, ...</t>
        </r>
      </text>
    </comment>
    <comment ref="I56" authorId="0" shapeId="0" xr:uid="{00000000-0006-0000-0400-000006000000}">
      <text>
        <r>
          <rPr>
            <b/>
            <sz val="8"/>
            <color indexed="81"/>
            <rFont val="Tahoma"/>
            <family val="2"/>
          </rPr>
          <t>précompte immobilier, taxes immondices, ...</t>
        </r>
      </text>
    </comment>
  </commentList>
</comments>
</file>

<file path=xl/sharedStrings.xml><?xml version="1.0" encoding="utf-8"?>
<sst xmlns="http://schemas.openxmlformats.org/spreadsheetml/2006/main" count="539" uniqueCount="467">
  <si>
    <t>Service public de Wallonie</t>
  </si>
  <si>
    <t>(Adresse)</t>
  </si>
  <si>
    <t>Numéro d’agrément :</t>
  </si>
  <si>
    <t>Numéro d’entreprise :</t>
  </si>
  <si>
    <t>Numéro de bénéficiaire GCOM :</t>
  </si>
  <si>
    <t>Numéro de compte (IBAN) :</t>
  </si>
  <si>
    <t>Montant de la subvention :</t>
  </si>
  <si>
    <t>Référence
PCMN</t>
  </si>
  <si>
    <t>Nature de la dépense</t>
  </si>
  <si>
    <t>Nom du fournisseur</t>
  </si>
  <si>
    <t>Date de la facture</t>
  </si>
  <si>
    <t>Numéro de la facture</t>
  </si>
  <si>
    <t>Montant de la facture</t>
  </si>
  <si>
    <t>Mode de paiement</t>
  </si>
  <si>
    <t>Fonction</t>
  </si>
  <si>
    <t>Données relatives à l'institution subventionnée</t>
  </si>
  <si>
    <t>Diplôme (ou équivalence)</t>
  </si>
  <si>
    <t>Sexe</t>
  </si>
  <si>
    <t>Date de paiement</t>
  </si>
  <si>
    <t>Fournitures</t>
  </si>
  <si>
    <t xml:space="preserve">      Livres et documentation</t>
  </si>
  <si>
    <t xml:space="preserve">      Imprimés et fournitures de bureau</t>
  </si>
  <si>
    <t xml:space="preserve">      Fournitures informatiques</t>
  </si>
  <si>
    <t xml:space="preserve">      Frais de photocopies</t>
  </si>
  <si>
    <t xml:space="preserve">      Petit matériel</t>
  </si>
  <si>
    <t>Rétributions de tiers</t>
  </si>
  <si>
    <t xml:space="preserve">      Honoraires Avocats</t>
  </si>
  <si>
    <t xml:space="preserve">      Autres honoraires</t>
  </si>
  <si>
    <t xml:space="preserve">      Secrétariat social</t>
  </si>
  <si>
    <t xml:space="preserve">      Assurance responsabilité civile</t>
  </si>
  <si>
    <t xml:space="preserve">      Autres assurances</t>
  </si>
  <si>
    <t xml:space="preserve">      Formations</t>
  </si>
  <si>
    <t xml:space="preserve">      Autres rétributions de tiers</t>
  </si>
  <si>
    <t xml:space="preserve">      Honoraires Reviseur/Expert-Comptable</t>
  </si>
  <si>
    <t>Transports et frais y afférents</t>
  </si>
  <si>
    <t>Promotion des activités développées</t>
  </si>
  <si>
    <t xml:space="preserve">      Brochures informatives</t>
  </si>
  <si>
    <t xml:space="preserve">      Frais de publicité (pages jaunes, ...)</t>
  </si>
  <si>
    <t xml:space="preserve">      Cotisations</t>
  </si>
  <si>
    <t>PTT</t>
  </si>
  <si>
    <t xml:space="preserve">      Téléphone, Fax, Gsm</t>
  </si>
  <si>
    <t xml:space="preserve">      Internet</t>
  </si>
  <si>
    <t xml:space="preserve">      Frais postaux</t>
  </si>
  <si>
    <t xml:space="preserve">      Autres frais de PTT</t>
  </si>
  <si>
    <t>Personnel intérimaire et personnes mises à la disposition de l'association</t>
  </si>
  <si>
    <t>Autres charges d'exploitation</t>
  </si>
  <si>
    <t>Charges fiscales d'exploitation</t>
  </si>
  <si>
    <t>Charges financières</t>
  </si>
  <si>
    <t>Charges des dettes</t>
  </si>
  <si>
    <t>Intérêts, commissions et frais afférents aux dettes</t>
  </si>
  <si>
    <t>657-659</t>
  </si>
  <si>
    <t>Charges financières diverses</t>
  </si>
  <si>
    <t>Frais bancaires</t>
  </si>
  <si>
    <t>Référence extrait de compte ou livre de caisse</t>
  </si>
  <si>
    <t>Nature de la recette</t>
  </si>
  <si>
    <t>Type de contrat</t>
  </si>
  <si>
    <t>Autres</t>
  </si>
  <si>
    <t>Féminin</t>
  </si>
  <si>
    <t>Masculin</t>
  </si>
  <si>
    <t>Réponse</t>
  </si>
  <si>
    <t>Oui</t>
  </si>
  <si>
    <t>Non</t>
  </si>
  <si>
    <t>Aide</t>
  </si>
  <si>
    <t>APE</t>
  </si>
  <si>
    <t>Maribel</t>
  </si>
  <si>
    <t>PTP</t>
  </si>
  <si>
    <t>Paiement</t>
  </si>
  <si>
    <t>Virement</t>
  </si>
  <si>
    <t>Liquide (caisse)</t>
  </si>
  <si>
    <t>Codification</t>
  </si>
  <si>
    <t>10 : Matériel</t>
  </si>
  <si>
    <t>11 : Matériel informatique</t>
  </si>
  <si>
    <t>20 : Mobilier</t>
  </si>
  <si>
    <t>30 : Matériel roulant</t>
  </si>
  <si>
    <t>Agent traitant :</t>
  </si>
  <si>
    <t>Numéro de téléphone :</t>
  </si>
  <si>
    <t>Services et biens divers</t>
  </si>
  <si>
    <t>Contribution des membres</t>
  </si>
  <si>
    <t>Autres subventions perçues Fédération Wallonie-Bruxelles</t>
  </si>
  <si>
    <t>Autres subventions perçues Fédéral</t>
  </si>
  <si>
    <t>Autres subventions perçues Wallonie</t>
  </si>
  <si>
    <t>Autres subventions perçues Autres pouvoirs subsidiants</t>
  </si>
  <si>
    <t>Numéro interne du document</t>
  </si>
  <si>
    <t>Paiment éléctronique</t>
  </si>
  <si>
    <t>Remarques et commentaires</t>
  </si>
  <si>
    <t>Département de l'Action sociale</t>
  </si>
  <si>
    <t>Direction de l'Action sociale</t>
  </si>
  <si>
    <t>Exercice budgétaire :</t>
  </si>
  <si>
    <t>Institution</t>
  </si>
  <si>
    <t>Art. 94</t>
  </si>
  <si>
    <t>Art. 95</t>
  </si>
  <si>
    <t>Art. 96</t>
  </si>
  <si>
    <t>Art. 97</t>
  </si>
  <si>
    <t>Art. 98</t>
  </si>
  <si>
    <t>Art. 99</t>
  </si>
  <si>
    <t>Art. 109</t>
  </si>
  <si>
    <t>Articles</t>
  </si>
  <si>
    <t>Secrétaire général</t>
  </si>
  <si>
    <t>Directeur général</t>
  </si>
  <si>
    <t>Inspecteur général</t>
  </si>
  <si>
    <t>Directeur</t>
  </si>
  <si>
    <t>1er Attaché</t>
  </si>
  <si>
    <t>Attaché</t>
  </si>
  <si>
    <t>1er Gradué</t>
  </si>
  <si>
    <t>Gradué principal</t>
  </si>
  <si>
    <t>Gradué</t>
  </si>
  <si>
    <t>1er Assistant</t>
  </si>
  <si>
    <t>Assistant principal</t>
  </si>
  <si>
    <t>Assistant</t>
  </si>
  <si>
    <t>1er Adjoint</t>
  </si>
  <si>
    <t>Adjoint principal</t>
  </si>
  <si>
    <t>Adjoint</t>
  </si>
  <si>
    <t>Assistant social</t>
  </si>
  <si>
    <t>Puériculteur</t>
  </si>
  <si>
    <t>Psychologue</t>
  </si>
  <si>
    <t>Ouvrier d'entretien</t>
  </si>
  <si>
    <t>Ouvrier</t>
  </si>
  <si>
    <t>Veilleur de jour</t>
  </si>
  <si>
    <t>Veilleur de nuit</t>
  </si>
  <si>
    <t>Concierge</t>
  </si>
  <si>
    <t>Cuisinier</t>
  </si>
  <si>
    <t>Animateur</t>
  </si>
  <si>
    <t>Coordinateur</t>
  </si>
  <si>
    <t>Formateur</t>
  </si>
  <si>
    <t>Administratif</t>
  </si>
  <si>
    <t>Logopède</t>
  </si>
  <si>
    <t>Sociologue</t>
  </si>
  <si>
    <t>Accompagnateur</t>
  </si>
  <si>
    <t>Moniteur</t>
  </si>
  <si>
    <t>Aide-Hospitalière</t>
  </si>
  <si>
    <t>Auxiliaire de soins</t>
  </si>
  <si>
    <t>Aide ménagère</t>
  </si>
  <si>
    <t>Ergothérapeute</t>
  </si>
  <si>
    <t>Aide familiale</t>
  </si>
  <si>
    <t>Aide-soignante</t>
  </si>
  <si>
    <t>Enseignant</t>
  </si>
  <si>
    <t>Employé</t>
  </si>
  <si>
    <t>Bénévole</t>
  </si>
  <si>
    <t>Infirmier</t>
  </si>
  <si>
    <t>Médico-psychologue</t>
  </si>
  <si>
    <t>Comptable</t>
  </si>
  <si>
    <t>Juriste</t>
  </si>
  <si>
    <t>Etudiant</t>
  </si>
  <si>
    <t>Bourgmestre</t>
  </si>
  <si>
    <t>Echevin</t>
  </si>
  <si>
    <t>Président</t>
  </si>
  <si>
    <t>Administrateur</t>
  </si>
  <si>
    <t>Secrétaire</t>
  </si>
  <si>
    <t>Autre</t>
  </si>
  <si>
    <t>Absent</t>
  </si>
  <si>
    <t>Art. 100</t>
  </si>
  <si>
    <t>Non marchand</t>
  </si>
  <si>
    <t>Charges</t>
  </si>
  <si>
    <t>Activa</t>
  </si>
  <si>
    <t>CPE</t>
  </si>
  <si>
    <t>Autres Subv</t>
  </si>
  <si>
    <t>Fonds propres</t>
  </si>
  <si>
    <t>Mise à disposition</t>
  </si>
  <si>
    <t>Fonction 319.02</t>
  </si>
  <si>
    <t>Personnel d'entretien</t>
  </si>
  <si>
    <t>Commis (-Sténodactylographe)</t>
  </si>
  <si>
    <t>Educateur classe 3</t>
  </si>
  <si>
    <t>Ouvrier qualifié</t>
  </si>
  <si>
    <t>Puériculteur, Aide sociale sanitaire</t>
  </si>
  <si>
    <t>Educateur classe 2b</t>
  </si>
  <si>
    <t>Educateur classe 2a</t>
  </si>
  <si>
    <t>Infirmier breveté</t>
  </si>
  <si>
    <t>Educateur classe 2</t>
  </si>
  <si>
    <t>Econome</t>
  </si>
  <si>
    <t>Rédacteur</t>
  </si>
  <si>
    <t>Educateur classe 1, comptable 1ère classe</t>
  </si>
  <si>
    <t>Assistant social et gradué</t>
  </si>
  <si>
    <t>Chef Educateur</t>
  </si>
  <si>
    <t>Directeur, Licenciés</t>
  </si>
  <si>
    <t xml:space="preserve">      Autres fournitures diverses (frais de loisirs et activités éducatives)</t>
  </si>
  <si>
    <t>Charges exceptionnelles</t>
  </si>
  <si>
    <t>Amortissements et réductions de valeur exceptionnels</t>
  </si>
  <si>
    <t>Réductions de valeurs sur créances commerciales à un an au plus</t>
  </si>
  <si>
    <t>CEB</t>
  </si>
  <si>
    <t>CESI</t>
  </si>
  <si>
    <t>CESS</t>
  </si>
  <si>
    <t>Bachelier</t>
  </si>
  <si>
    <t>Master</t>
  </si>
  <si>
    <t>Doctorant</t>
  </si>
  <si>
    <t>PO_ID</t>
  </si>
  <si>
    <t>PO_GIEI</t>
  </si>
  <si>
    <t>PO_NNE</t>
  </si>
  <si>
    <t>PO_IBAN</t>
  </si>
  <si>
    <t>ORG_NOM</t>
  </si>
  <si>
    <t>Adresse</t>
  </si>
  <si>
    <t>N°</t>
  </si>
  <si>
    <t>CP</t>
  </si>
  <si>
    <t>Localité</t>
  </si>
  <si>
    <t>Ref_pcmn</t>
  </si>
  <si>
    <t>Dep_nature</t>
  </si>
  <si>
    <t>Sous-traitants</t>
  </si>
  <si>
    <t>Charges locatives et entretiens</t>
  </si>
  <si>
    <t xml:space="preserve">      Location de construction</t>
  </si>
  <si>
    <t xml:space="preserve">      Location de matériel</t>
  </si>
  <si>
    <t xml:space="preserve">      Location de mobilier</t>
  </si>
  <si>
    <t xml:space="preserve">      Petit entretien/Réparation de construction</t>
  </si>
  <si>
    <t xml:space="preserve">      Petit entretien/Réparation de matériel et de mobilier</t>
  </si>
  <si>
    <t xml:space="preserve">      Autres charges locatives et entretiens</t>
  </si>
  <si>
    <t xml:space="preserve">      Eau/Gaz/Electricité</t>
  </si>
  <si>
    <t xml:space="preserve">      Chauffage</t>
  </si>
  <si>
    <t xml:space="preserve">      Produits d'entretien</t>
  </si>
  <si>
    <t xml:space="preserve">      Frais de cafétéria</t>
  </si>
  <si>
    <t xml:space="preserve">      Autres fournitures diverses </t>
  </si>
  <si>
    <t xml:space="preserve">      Service de nettoyage</t>
  </si>
  <si>
    <t xml:space="preserve">      Assurance incendie</t>
  </si>
  <si>
    <t xml:space="preserve">      Assurance vol</t>
  </si>
  <si>
    <t xml:space="preserve">      Honoraires généralistes</t>
  </si>
  <si>
    <t xml:space="preserve">      Honoraires animateurs</t>
  </si>
  <si>
    <t xml:space="preserve">      Honoraires Notaire</t>
  </si>
  <si>
    <t xml:space="preserve">      Frais d'activités</t>
  </si>
  <si>
    <t xml:space="preserve">      Participation aux foires et expositions</t>
  </si>
  <si>
    <t>Rémunérations, primes pour assurances extra-légale, pensions de retraite et de survie des administrateurs,
gérants et associés actifs qui ne sont pas attribuées en vertu d'un contrat de travail</t>
  </si>
  <si>
    <t>Dépenses liées aux bénévoles</t>
  </si>
  <si>
    <t>Amortissements, réductions de valeur et provisions pour risques et charges</t>
  </si>
  <si>
    <t>Provisions pour dons et legs avec droit de reprise</t>
  </si>
  <si>
    <t>Provisions à caractère financier</t>
  </si>
  <si>
    <t>Charges exceptionnelles portées à l'actif au titre de frais de restructuration</t>
  </si>
  <si>
    <t>Naturedeladepense</t>
  </si>
  <si>
    <t>ref</t>
  </si>
  <si>
    <t>Rémunération</t>
  </si>
  <si>
    <t>Rémunérations autres membres personnel</t>
  </si>
  <si>
    <t xml:space="preserve">      Frais de transport du personnel (mission)</t>
  </si>
  <si>
    <t xml:space="preserve">      Frais de missions (autres que le transport)</t>
  </si>
  <si>
    <t xml:space="preserve">      Transports et frais y afférents liés à l'administration</t>
  </si>
  <si>
    <t>Fourniture administration</t>
  </si>
  <si>
    <t>Rétributions de tiers liées à l`administration</t>
  </si>
  <si>
    <t>Transports et frais y afférents liés à l`administration</t>
  </si>
  <si>
    <t>Charges fiscales d`exploitation</t>
  </si>
  <si>
    <t>Participation des hébergés</t>
  </si>
  <si>
    <t>Personnel intérimaire et personnes mises à la disposition de l`association affecté au travail administratif</t>
  </si>
  <si>
    <t>Recettes</t>
  </si>
  <si>
    <t>Téléphone, Fax, Gsm, Internet</t>
  </si>
  <si>
    <t>Frais postaux</t>
  </si>
  <si>
    <t>Fournitures de bureau</t>
  </si>
  <si>
    <t>Petit matériel divers de bureau</t>
  </si>
  <si>
    <t>Matériel informatique et logiciels</t>
  </si>
  <si>
    <t>Frais d`abonnement, de publications, livres et documentation</t>
  </si>
  <si>
    <t>Assurances, RC et autres assurances</t>
  </si>
  <si>
    <t>Honoraires (comptable, avocat, ...)</t>
  </si>
  <si>
    <t>Secrétariat social</t>
  </si>
  <si>
    <t>Cotisations aux groupements professionnels</t>
  </si>
  <si>
    <t>Frais de formations</t>
  </si>
  <si>
    <t>Frais de transport du personnel (missions)</t>
  </si>
  <si>
    <t>Frais de missions (autres que le transport)</t>
  </si>
  <si>
    <t>Frais de loisirs et activités éducatives</t>
  </si>
  <si>
    <t>Frais de personnel administratif</t>
  </si>
  <si>
    <t>Créances irrécupérables autres que celles des hébergés (dotation)</t>
  </si>
  <si>
    <t>Créances irrécupérables autres que celles des hébergés (reprise)</t>
  </si>
  <si>
    <t>Reductions de valeurs</t>
  </si>
  <si>
    <t>Autres taxes (non liées a l`hébergement)</t>
  </si>
  <si>
    <t>Participations des hébergés dans les frais de téléphone</t>
  </si>
  <si>
    <t>Participations des hébergés dans les frais d`activités</t>
  </si>
  <si>
    <t>Id_personnel</t>
  </si>
  <si>
    <t>Id_nom</t>
  </si>
  <si>
    <t>Id_prenom</t>
  </si>
  <si>
    <t>Id_nn</t>
  </si>
  <si>
    <t>Id_fonction</t>
  </si>
  <si>
    <t>Id_regimew</t>
  </si>
  <si>
    <t>Id_repartition</t>
  </si>
  <si>
    <t>Id_periodew_in</t>
  </si>
  <si>
    <t>Id_periodew_out</t>
  </si>
  <si>
    <t>Id_remun_empl</t>
  </si>
  <si>
    <t>Id_ONSS</t>
  </si>
  <si>
    <t>Id_ass_RC</t>
  </si>
  <si>
    <t>Id_servmed</t>
  </si>
  <si>
    <t>Id_Abonsociaux</t>
  </si>
  <si>
    <t>Id_chqrepas</t>
  </si>
  <si>
    <t>Id_psyndicale</t>
  </si>
  <si>
    <t>Id_maribel</t>
  </si>
  <si>
    <t>Id_APE</t>
  </si>
  <si>
    <t>Id_PTP</t>
  </si>
  <si>
    <t>Id_remarques</t>
  </si>
  <si>
    <t>Données relatives
au personnel émargeant
à la subvention</t>
  </si>
  <si>
    <t>Nom</t>
  </si>
  <si>
    <t>Prénom</t>
  </si>
  <si>
    <t>Numéro national</t>
  </si>
  <si>
    <t>Régime de travail
(heures/
semaine)</t>
  </si>
  <si>
    <t>Répartition du temps de travail
(heures/
semaine)</t>
  </si>
  <si>
    <t>Période de travail
(début - du …)</t>
  </si>
  <si>
    <t>Période de travail
(fin - au …)</t>
  </si>
  <si>
    <t>Rémunérations travailleurs</t>
  </si>
  <si>
    <t>Cotisations ONSS</t>
  </si>
  <si>
    <t>Assurance accident loi - RC</t>
  </si>
  <si>
    <t>Service médical</t>
  </si>
  <si>
    <t>Abonnements sociaux</t>
  </si>
  <si>
    <t>Chèques repas</t>
  </si>
  <si>
    <t>Prime syndicale</t>
  </si>
  <si>
    <t>Maribel social</t>
  </si>
  <si>
    <t>Intervention autres P.P.</t>
  </si>
  <si>
    <t>Travailleur 1</t>
  </si>
  <si>
    <t>Travailleur 2</t>
  </si>
  <si>
    <t>Travailleur 3</t>
  </si>
  <si>
    <t>Travailleur 4</t>
  </si>
  <si>
    <t>Travailleur 5</t>
  </si>
  <si>
    <t>Travailleur 6</t>
  </si>
  <si>
    <t>Travailleur 7</t>
  </si>
  <si>
    <t>Travailleur 8</t>
  </si>
  <si>
    <t>Travailleur 9</t>
  </si>
  <si>
    <t>Travailleur 10</t>
  </si>
  <si>
    <t>Travailleur 11</t>
  </si>
  <si>
    <t>Travailleur 12</t>
  </si>
  <si>
    <t>Travailleur 13</t>
  </si>
  <si>
    <t>Travailleur 14</t>
  </si>
  <si>
    <t>Travailleur 15</t>
  </si>
  <si>
    <t>Travailleur 16</t>
  </si>
  <si>
    <t>Travailleur 17</t>
  </si>
  <si>
    <t>Travailleur 18</t>
  </si>
  <si>
    <t>Travailleur 19</t>
  </si>
  <si>
    <t>Travailleur 20</t>
  </si>
  <si>
    <t>Travailleur 21</t>
  </si>
  <si>
    <t>Travailleur 22</t>
  </si>
  <si>
    <t>Travailleur 23</t>
  </si>
  <si>
    <t>Travailleur 24</t>
  </si>
  <si>
    <t>Travailleur 25</t>
  </si>
  <si>
    <t>Travailleur 26</t>
  </si>
  <si>
    <t>Travailleur 27</t>
  </si>
  <si>
    <t>Travailleur 28</t>
  </si>
  <si>
    <t>Travailleur 29</t>
  </si>
  <si>
    <t>Travailleur 30</t>
  </si>
  <si>
    <t>Travailleur 31</t>
  </si>
  <si>
    <t>Travailleur 32</t>
  </si>
  <si>
    <t>Travailleur 33</t>
  </si>
  <si>
    <t>Travailleur 34</t>
  </si>
  <si>
    <t>Travailleur 35</t>
  </si>
  <si>
    <t>Travailleur 36</t>
  </si>
  <si>
    <t>Travailleur 37</t>
  </si>
  <si>
    <t>Travailleur 38</t>
  </si>
  <si>
    <t>Travailleur 39</t>
  </si>
  <si>
    <t>Travailleur 40</t>
  </si>
  <si>
    <t>Travailleur 41</t>
  </si>
  <si>
    <t>Travailleur 42</t>
  </si>
  <si>
    <t>Travailleur 43</t>
  </si>
  <si>
    <t>Travailleur 44</t>
  </si>
  <si>
    <t>Travailleur 45</t>
  </si>
  <si>
    <t>Travailleur 46</t>
  </si>
  <si>
    <t>Travailleur 47</t>
  </si>
  <si>
    <t>Travailleur 48</t>
  </si>
  <si>
    <t>Travailleur 49</t>
  </si>
  <si>
    <t>Travailleur 50</t>
  </si>
  <si>
    <t>Travailleur 51</t>
  </si>
  <si>
    <t>Travailleur 52</t>
  </si>
  <si>
    <t>Travailleur 53</t>
  </si>
  <si>
    <t>Travailleur 54</t>
  </si>
  <si>
    <t>Travailleur 55</t>
  </si>
  <si>
    <t>Travailleur 56</t>
  </si>
  <si>
    <t>Travailleur 57</t>
  </si>
  <si>
    <t>Travailleur 58</t>
  </si>
  <si>
    <t>Travailleur 59</t>
  </si>
  <si>
    <t>Travailleur 60</t>
  </si>
  <si>
    <t>Travailleur 61</t>
  </si>
  <si>
    <t>Travailleur 62</t>
  </si>
  <si>
    <t>Travailleur 63</t>
  </si>
  <si>
    <t>Travailleur 64</t>
  </si>
  <si>
    <t>Travailleur 65</t>
  </si>
  <si>
    <t>Travailleur 66</t>
  </si>
  <si>
    <t>Travailleur 67</t>
  </si>
  <si>
    <t>Travailleur 68</t>
  </si>
  <si>
    <t>Travailleur 69</t>
  </si>
  <si>
    <t>Travailleur 70</t>
  </si>
  <si>
    <t>Travailleur 71</t>
  </si>
  <si>
    <t>Travailleur 72</t>
  </si>
  <si>
    <t>Travailleur 73</t>
  </si>
  <si>
    <t>Travailleur 74</t>
  </si>
  <si>
    <t>Travailleur 75</t>
  </si>
  <si>
    <t>Travailleur 76</t>
  </si>
  <si>
    <t>Travailleur 77</t>
  </si>
  <si>
    <t>Travailleur 78</t>
  </si>
  <si>
    <t>Travailleur 79</t>
  </si>
  <si>
    <t>Travailleur 80</t>
  </si>
  <si>
    <t>Travailleur 81</t>
  </si>
  <si>
    <t>Travailleur 82</t>
  </si>
  <si>
    <t>Travailleur 83</t>
  </si>
  <si>
    <t>Travailleur 84</t>
  </si>
  <si>
    <t>Travailleur 85</t>
  </si>
  <si>
    <t>Travailleur 86</t>
  </si>
  <si>
    <t>Travailleur 87</t>
  </si>
  <si>
    <t>Travailleur 88</t>
  </si>
  <si>
    <t>Travailleur 89</t>
  </si>
  <si>
    <t>Travailleur 90</t>
  </si>
  <si>
    <t>Travailleur 91</t>
  </si>
  <si>
    <t>Travailleur 92</t>
  </si>
  <si>
    <t>Travailleur 93</t>
  </si>
  <si>
    <t>Travailleur 94</t>
  </si>
  <si>
    <t>Travailleur 95</t>
  </si>
  <si>
    <t>Travailleur 96</t>
  </si>
  <si>
    <t>Travailleur 97</t>
  </si>
  <si>
    <t>Travailleur 98</t>
  </si>
  <si>
    <t>Travailleur 99</t>
  </si>
  <si>
    <t>Travailleur 100</t>
  </si>
  <si>
    <t>Frais relatifs à l'hébergement</t>
  </si>
  <si>
    <t>Loyers et charges locatives</t>
  </si>
  <si>
    <t>Eau/Electricité/Chauffage</t>
  </si>
  <si>
    <t>Frais d'entretien, de lingerie domestique, de buanderie</t>
  </si>
  <si>
    <t>Autre frais liés à l'hébergement</t>
  </si>
  <si>
    <t>Frais de personnel de direction et socio-éducatif</t>
  </si>
  <si>
    <t>Petit matériel divers de  bureau</t>
  </si>
  <si>
    <t>Frais d'abonnement, de publications, livres et documentation</t>
  </si>
  <si>
    <t>Honoraires (comptable, avocat,…)</t>
  </si>
  <si>
    <t>Frais de formation</t>
  </si>
  <si>
    <t>Charges fiscales d'exploitaion</t>
  </si>
  <si>
    <t>Intérieur et Action sociale</t>
  </si>
  <si>
    <t>Montant imputé à la subvention réglementaire</t>
  </si>
  <si>
    <t>1. DONNEES COMPTABLES GENERALES</t>
  </si>
  <si>
    <r>
      <t>1.1</t>
    </r>
    <r>
      <rPr>
        <b/>
        <sz val="7"/>
        <color theme="1"/>
        <rFont val="Times New Roman"/>
        <family val="1"/>
      </rPr>
      <t xml:space="preserve">   </t>
    </r>
    <r>
      <rPr>
        <b/>
        <sz val="10"/>
        <color theme="1"/>
        <rFont val="Arial"/>
        <family val="2"/>
      </rPr>
      <t xml:space="preserve"> Identification du correspondant comptable :</t>
    </r>
  </si>
  <si>
    <t>Nom – Prénom</t>
  </si>
  <si>
    <t>N° Ulis CorCo</t>
  </si>
  <si>
    <t>E-mail du CorCo</t>
  </si>
  <si>
    <t>Département / Direction</t>
  </si>
  <si>
    <t>Action sociale</t>
  </si>
  <si>
    <r>
      <t>1.2</t>
    </r>
    <r>
      <rPr>
        <b/>
        <sz val="7"/>
        <color theme="1"/>
        <rFont val="Times New Roman"/>
        <family val="1"/>
      </rPr>
      <t xml:space="preserve">   </t>
    </r>
    <r>
      <rPr>
        <sz val="11"/>
        <color theme="1"/>
        <rFont val="Arial"/>
        <family val="2"/>
      </rPr>
      <t xml:space="preserve"> </t>
    </r>
    <r>
      <rPr>
        <b/>
        <sz val="10"/>
        <color theme="1"/>
        <rFont val="Arial"/>
        <family val="2"/>
      </rPr>
      <t>Informations budgétaires et comptables :</t>
    </r>
  </si>
  <si>
    <t>Période budgétaire :</t>
  </si>
  <si>
    <t>N° Centre de coût :</t>
  </si>
  <si>
    <t>Fonds :</t>
  </si>
  <si>
    <t>Centre financier :</t>
  </si>
  <si>
    <t>Domaine fonctionnel :</t>
  </si>
  <si>
    <t>N° engagement juridique SAP :</t>
  </si>
  <si>
    <t>Compte budgétaire :</t>
  </si>
  <si>
    <t>N° de Visa :</t>
  </si>
  <si>
    <t>Compte GL :</t>
  </si>
  <si>
    <t xml:space="preserve">2. RAPPORT DE VERIFICATION COMPTABLE </t>
  </si>
  <si>
    <r>
      <t>Agent traitant :</t>
    </r>
    <r>
      <rPr>
        <sz val="10"/>
        <color theme="1"/>
        <rFont val="Arial"/>
        <family val="2"/>
      </rPr>
      <t xml:space="preserve"> </t>
    </r>
  </si>
  <si>
    <t>Période de subventionnement</t>
  </si>
  <si>
    <t>du 01/01/2022 au 31/01/2022</t>
  </si>
  <si>
    <t>Pièces justificatives contrôlées et à la disposition de la Cour des Comptes au SPW IAS, à l’adresse Avenue Gouverneur Bovesse 100  – 5100 Jambes :</t>
  </si>
  <si>
    <t xml:space="preserve">Déclaration sur l’honneur : </t>
  </si>
  <si>
    <t xml:space="preserve"> OUI - NON </t>
  </si>
  <si>
    <t>Tableau récapitulatif des dépenses et recettes imputées à la subvention</t>
  </si>
  <si>
    <t>OUI - NON</t>
  </si>
  <si>
    <t>Autres (à préciser) :</t>
  </si>
  <si>
    <t xml:space="preserve">Si avance : </t>
  </si>
  <si>
    <t>Si solde :</t>
  </si>
  <si>
    <t>Montant de l’avance à verser :</t>
  </si>
  <si>
    <t>Dépenses présentées </t>
  </si>
  <si>
    <t>Dépenses acceptées (1) :</t>
  </si>
  <si>
    <t>Avance(s) déjà versée(s) (2) :</t>
  </si>
  <si>
    <r>
      <t>Solde à liquider </t>
    </r>
    <r>
      <rPr>
        <sz val="9"/>
        <color theme="1"/>
        <rFont val="Arial"/>
        <family val="2"/>
      </rPr>
      <t>(3 = 2-1)</t>
    </r>
    <r>
      <rPr>
        <b/>
        <sz val="9"/>
        <color theme="1"/>
        <rFont val="Arial"/>
        <family val="2"/>
      </rPr>
      <t xml:space="preserve"> :</t>
    </r>
  </si>
  <si>
    <t>Fait à jambes le :</t>
  </si>
  <si>
    <t xml:space="preserve">Signature agent traitant pour réception : </t>
  </si>
  <si>
    <t>subvention réglementée</t>
  </si>
  <si>
    <t>Plan de relance</t>
  </si>
  <si>
    <t>N° Agrément</t>
  </si>
  <si>
    <t>Identifiant SAP du BP</t>
  </si>
  <si>
    <t>Numéro TVA/BCE</t>
  </si>
  <si>
    <t>XXXX</t>
  </si>
  <si>
    <t>IBAN </t>
  </si>
  <si>
    <t>DF</t>
  </si>
  <si>
    <t>PEJ</t>
  </si>
  <si>
    <t>Visa</t>
  </si>
  <si>
    <t>EJ</t>
  </si>
  <si>
    <t>CB</t>
  </si>
  <si>
    <t>CG</t>
  </si>
  <si>
    <t>secteur privé</t>
  </si>
  <si>
    <t>122.054</t>
  </si>
  <si>
    <t>22/05259</t>
  </si>
  <si>
    <t>CPAS</t>
  </si>
  <si>
    <t>122.055</t>
  </si>
  <si>
    <t>22/04626</t>
  </si>
  <si>
    <t>Commune</t>
  </si>
  <si>
    <t>122.173</t>
  </si>
  <si>
    <t>22/05256</t>
  </si>
  <si>
    <t>Pauline DELBASCOURT</t>
  </si>
  <si>
    <t>081/32.72.63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</si>
</sst>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_ * #,##0.00_ ;_ * \-#,##0.00_ ;_ * &quot;-&quot;??_ ;_ @_ "/>
    <numFmt numFmtId="165" formatCode="d/mm/yyyy;@"/>
    <numFmt numFmtId="168" formatCode="##&quot;.&quot;##&quot;.&quot;##\-###&quot;.&quot;##"/>
    <numFmt numFmtId="169" formatCode="h&quot; h &quot;mm;@"/>
    <numFmt numFmtId="170" formatCode="#,##0.00_ ;[Red]\-#,##0.00\ "/>
  </numFmts>
  <fonts count="34" x14ac:knownFonts="1">
    <font>
      <sz val="11"/>
      <color theme="1"/>
      <name val="Calibri"/>
      <family val="2"/>
      <scheme val="minor"/>
    </font>
    <font>
      <b/>
      <sz val="8"/>
      <color indexed="81"/>
      <name val="Tahoma"/>
      <family val="2"/>
    </font>
    <font>
      <sz val="8"/>
      <color indexed="81"/>
      <name val="Tahoma"/>
      <family val="2"/>
    </font>
    <font>
      <i/>
      <sz val="9"/>
      <name val="Arial"/>
      <family val="2"/>
    </font>
    <font>
      <b/>
      <i/>
      <u/>
      <sz val="11"/>
      <color theme="1"/>
      <name val="Calibri"/>
      <family val="2"/>
      <scheme val="minor"/>
    </font>
    <font>
      <b/>
      <u/>
      <sz val="11"/>
      <color theme="1"/>
      <name val="Calibri"/>
      <family val="2"/>
      <scheme val="minor"/>
    </font>
    <font>
      <b/>
      <sz val="10"/>
      <color rgb="FF000000"/>
      <name val="Arial"/>
      <family val="2"/>
    </font>
    <font>
      <sz val="10"/>
      <color rgb="FF000000"/>
      <name val="Arial"/>
      <family val="2"/>
    </font>
    <font>
      <i/>
      <sz val="9"/>
      <color rgb="FF000000"/>
      <name val="Arial"/>
      <family val="2"/>
    </font>
    <font>
      <sz val="11"/>
      <name val="Calibri"/>
      <family val="2"/>
      <scheme val="minor"/>
    </font>
    <font>
      <b/>
      <u/>
      <sz val="11"/>
      <name val="Calibri"/>
      <family val="2"/>
      <scheme val="minor"/>
    </font>
    <font>
      <strike/>
      <sz val="11"/>
      <name val="Calibri"/>
      <family val="2"/>
      <scheme val="minor"/>
    </font>
    <font>
      <b/>
      <sz val="11"/>
      <color theme="0"/>
      <name val="Calibri"/>
      <family val="2"/>
      <scheme val="minor"/>
    </font>
    <font>
      <b/>
      <sz val="11"/>
      <color rgb="FFFF0000"/>
      <name val="Calibri"/>
      <family val="2"/>
      <scheme val="minor"/>
    </font>
    <font>
      <sz val="11"/>
      <color indexed="8"/>
      <name val="Calibri"/>
      <family val="2"/>
    </font>
    <font>
      <sz val="10"/>
      <color indexed="8"/>
      <name val="Arial"/>
      <family val="2"/>
    </font>
    <font>
      <sz val="11"/>
      <color indexed="8"/>
      <name val="Calibri"/>
      <family val="2"/>
    </font>
    <font>
      <sz val="11"/>
      <color rgb="FF9C0006"/>
      <name val="Calibri"/>
      <family val="2"/>
      <scheme val="minor"/>
    </font>
    <font>
      <sz val="10"/>
      <name val="Arial"/>
      <family val="2"/>
    </font>
    <font>
      <sz val="9"/>
      <name val="Arial"/>
      <family val="2"/>
    </font>
    <font>
      <b/>
      <sz val="10"/>
      <name val="Arial"/>
      <family val="2"/>
    </font>
    <font>
      <b/>
      <u/>
      <sz val="8"/>
      <color indexed="10"/>
      <name val="Tahoma"/>
      <family val="2"/>
    </font>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0"/>
      <color theme="1"/>
      <name val="Arial"/>
      <family val="2"/>
    </font>
    <font>
      <b/>
      <sz val="7"/>
      <color theme="1"/>
      <name val="Times New Roman"/>
      <family val="1"/>
    </font>
    <font>
      <sz val="9"/>
      <color theme="1"/>
      <name val="Arial"/>
      <family val="2"/>
    </font>
    <font>
      <sz val="11"/>
      <color theme="1"/>
      <name val="Arial"/>
      <family val="2"/>
    </font>
    <font>
      <sz val="10"/>
      <color theme="1"/>
      <name val="Arial"/>
      <family val="2"/>
    </font>
    <font>
      <b/>
      <i/>
      <sz val="9"/>
      <color theme="1"/>
      <name val="Arial"/>
      <family val="2"/>
    </font>
    <font>
      <b/>
      <u/>
      <sz val="9"/>
      <color theme="1"/>
      <name val="Arial"/>
      <family val="2"/>
    </font>
    <font>
      <b/>
      <sz val="9"/>
      <color theme="1"/>
      <name val="Arial"/>
      <family val="2"/>
    </font>
  </fonts>
  <fills count="8">
    <fill>
      <patternFill patternType="none"/>
    </fill>
    <fill>
      <patternFill patternType="gray125"/>
    </fill>
    <fill>
      <patternFill patternType="solid">
        <fgColor theme="1"/>
        <bgColor indexed="64"/>
      </patternFill>
    </fill>
    <fill>
      <patternFill patternType="solid">
        <fgColor indexed="22"/>
        <bgColor indexed="0"/>
      </patternFill>
    </fill>
    <fill>
      <patternFill patternType="solid">
        <fgColor rgb="FFFFFF00"/>
        <bgColor indexed="64"/>
      </patternFill>
    </fill>
    <fill>
      <patternFill patternType="solid">
        <fgColor rgb="FFFFC7CE"/>
      </patternFill>
    </fill>
    <fill>
      <patternFill patternType="gray125">
        <bgColor rgb="FFDFDFDF"/>
      </patternFill>
    </fill>
    <fill>
      <patternFill patternType="solid">
        <fgColor them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8"/>
      </left>
      <right style="hair">
        <color indexed="8"/>
      </right>
      <top style="hair">
        <color indexed="8"/>
      </top>
      <bottom style="hair">
        <color indexed="8"/>
      </bottom>
      <diagonal/>
    </border>
    <border>
      <left/>
      <right/>
      <top/>
      <bottom style="medium">
        <color rgb="FFBFBFBF"/>
      </bottom>
      <diagonal/>
    </border>
    <border>
      <left/>
      <right/>
      <top style="medium">
        <color rgb="FFBFBFBF"/>
      </top>
      <bottom style="medium">
        <color rgb="FFBFBFBF"/>
      </bottom>
      <diagonal/>
    </border>
    <border>
      <left style="medium">
        <color rgb="FFBFBFBF"/>
      </left>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top style="medium">
        <color rgb="FFBFBFBF"/>
      </top>
      <bottom/>
      <diagonal/>
    </border>
    <border>
      <left/>
      <right style="medium">
        <color rgb="FFBFBFBF"/>
      </right>
      <top style="medium">
        <color rgb="FFBFBFBF"/>
      </top>
      <bottom/>
      <diagonal/>
    </border>
    <border>
      <left style="medium">
        <color rgb="FFAEAAAA"/>
      </left>
      <right/>
      <top/>
      <bottom/>
      <diagonal/>
    </border>
    <border>
      <left/>
      <right style="medium">
        <color rgb="FFAEAAAA"/>
      </right>
      <top/>
      <bottom/>
      <diagonal/>
    </border>
    <border>
      <left style="medium">
        <color rgb="FFAEAAAA"/>
      </left>
      <right/>
      <top style="medium">
        <color rgb="FFBFBFBF"/>
      </top>
      <bottom style="medium">
        <color rgb="FFBFBFBF"/>
      </bottom>
      <diagonal/>
    </border>
    <border>
      <left style="medium">
        <color rgb="FFAEAAAA"/>
      </left>
      <right/>
      <top/>
      <bottom style="medium">
        <color rgb="FFBFBFBF"/>
      </bottom>
      <diagonal/>
    </border>
    <border>
      <left/>
      <right style="medium">
        <color rgb="FFAEAAAA"/>
      </right>
      <top/>
      <bottom style="medium">
        <color rgb="FFBFBFBF"/>
      </bottom>
      <diagonal/>
    </border>
    <border>
      <left/>
      <right style="medium">
        <color rgb="FFAEAAAA"/>
      </right>
      <top style="medium">
        <color rgb="FFBFBFBF"/>
      </top>
      <bottom style="medium">
        <color rgb="FFBFBFBF"/>
      </bottom>
      <diagonal/>
    </border>
    <border>
      <left style="medium">
        <color rgb="FFBFBFBF"/>
      </left>
      <right style="medium">
        <color rgb="FFBFBFBF"/>
      </right>
      <top style="medium">
        <color rgb="FFBFBFBF"/>
      </top>
      <bottom style="medium">
        <color rgb="FFBFBFBF"/>
      </bottom>
      <diagonal/>
    </border>
  </borders>
  <cellStyleXfs count="5">
    <xf numFmtId="0" fontId="0" fillId="0" borderId="0"/>
    <xf numFmtId="0" fontId="15" fillId="0" borderId="0"/>
    <xf numFmtId="0" fontId="17" fillId="5" borderId="0" applyNumberFormat="0" applyBorder="0" applyAlignment="0" applyProtection="0"/>
    <xf numFmtId="164" fontId="22" fillId="0" borderId="0" applyFont="0" applyFill="0" applyBorder="0" applyAlignment="0" applyProtection="0"/>
    <xf numFmtId="0" fontId="25" fillId="0" borderId="0" applyNumberFormat="0" applyFill="0" applyBorder="0" applyAlignment="0" applyProtection="0"/>
  </cellStyleXfs>
  <cellXfs count="154">
    <xf numFmtId="0" fontId="0" fillId="0" borderId="0" xfId="0"/>
    <xf numFmtId="0" fontId="4" fillId="0" borderId="0" xfId="0" applyFont="1"/>
    <xf numFmtId="0" fontId="0" fillId="0" borderId="0" xfId="0" applyAlignment="1">
      <alignment vertical="top"/>
    </xf>
    <xf numFmtId="0" fontId="5" fillId="0" borderId="0" xfId="0" applyFont="1" applyAlignment="1">
      <alignment horizontal="center" vertical="top"/>
    </xf>
    <xf numFmtId="0" fontId="5" fillId="0" borderId="3" xfId="0" applyFont="1" applyBorder="1" applyAlignment="1">
      <alignment horizontal="center" vertical="top" wrapText="1"/>
    </xf>
    <xf numFmtId="0" fontId="5" fillId="0" borderId="4" xfId="0" applyFont="1" applyBorder="1" applyAlignment="1">
      <alignment horizontal="center" vertical="top"/>
    </xf>
    <xf numFmtId="0" fontId="0" fillId="0" borderId="0" xfId="0" applyAlignment="1">
      <alignment horizontal="left" vertical="top"/>
    </xf>
    <xf numFmtId="0" fontId="7" fillId="0" borderId="6" xfId="0" applyFont="1" applyBorder="1" applyAlignment="1">
      <alignment horizontal="center" vertical="top" wrapText="1"/>
    </xf>
    <xf numFmtId="0" fontId="7" fillId="0" borderId="5" xfId="0" applyFont="1" applyBorder="1" applyAlignment="1">
      <alignment vertical="top"/>
    </xf>
    <xf numFmtId="0" fontId="8" fillId="0" borderId="6" xfId="0" applyFont="1" applyBorder="1" applyAlignment="1">
      <alignment horizontal="right" vertical="top" wrapText="1"/>
    </xf>
    <xf numFmtId="0" fontId="8" fillId="0" borderId="5" xfId="0" applyFont="1" applyBorder="1" applyAlignment="1">
      <alignment vertical="top"/>
    </xf>
    <xf numFmtId="0" fontId="6" fillId="0" borderId="6" xfId="0" applyFont="1" applyBorder="1" applyAlignment="1">
      <alignment horizontal="left" vertical="top" wrapText="1"/>
    </xf>
    <xf numFmtId="0" fontId="6" fillId="0" borderId="5" xfId="0" applyFont="1" applyBorder="1" applyAlignment="1">
      <alignment vertical="top"/>
    </xf>
    <xf numFmtId="0" fontId="9" fillId="0" borderId="8" xfId="0" applyFont="1" applyFill="1" applyBorder="1" applyAlignment="1">
      <alignment horizontal="center" vertical="top"/>
    </xf>
    <xf numFmtId="0" fontId="10" fillId="0" borderId="9" xfId="0" applyFont="1" applyFill="1" applyBorder="1" applyAlignment="1">
      <alignment horizontal="center" vertical="top" wrapText="1"/>
    </xf>
    <xf numFmtId="0" fontId="10" fillId="0" borderId="0" xfId="0" applyFont="1" applyFill="1" applyAlignment="1">
      <alignment horizontal="center" vertical="top"/>
    </xf>
    <xf numFmtId="0" fontId="9" fillId="0" borderId="0" xfId="0" applyFont="1" applyFill="1" applyAlignment="1">
      <alignment vertical="top"/>
    </xf>
    <xf numFmtId="0" fontId="11" fillId="0" borderId="0" xfId="0" applyFont="1" applyFill="1" applyAlignment="1">
      <alignment vertical="top"/>
    </xf>
    <xf numFmtId="0" fontId="3" fillId="0" borderId="5" xfId="0" applyFont="1" applyBorder="1" applyAlignment="1">
      <alignment vertical="top"/>
    </xf>
    <xf numFmtId="0" fontId="0" fillId="0" borderId="11" xfId="0" applyFill="1" applyBorder="1"/>
    <xf numFmtId="0" fontId="0" fillId="0" borderId="2" xfId="0" applyFill="1" applyBorder="1"/>
    <xf numFmtId="0" fontId="0" fillId="0" borderId="11" xfId="0" applyBorder="1"/>
    <xf numFmtId="0" fontId="0" fillId="0" borderId="2" xfId="0" applyBorder="1"/>
    <xf numFmtId="0" fontId="0" fillId="0" borderId="13" xfId="0" applyBorder="1"/>
    <xf numFmtId="0" fontId="0" fillId="0" borderId="7" xfId="0" applyBorder="1"/>
    <xf numFmtId="0" fontId="0" fillId="0" borderId="10" xfId="0" applyFill="1" applyBorder="1"/>
    <xf numFmtId="0" fontId="12" fillId="2" borderId="12" xfId="0" applyFont="1" applyFill="1" applyBorder="1"/>
    <xf numFmtId="49" fontId="0" fillId="0" borderId="7" xfId="0" applyNumberFormat="1" applyBorder="1" applyAlignment="1"/>
    <xf numFmtId="0" fontId="12" fillId="2" borderId="13" xfId="0" applyFont="1" applyFill="1" applyBorder="1"/>
    <xf numFmtId="49" fontId="0" fillId="0" borderId="12" xfId="0" applyNumberFormat="1" applyBorder="1" applyAlignment="1"/>
    <xf numFmtId="0" fontId="9" fillId="0" borderId="8" xfId="0" applyFont="1" applyFill="1" applyBorder="1" applyAlignment="1" applyProtection="1">
      <alignment horizontal="center" vertical="top"/>
      <protection locked="0"/>
    </xf>
    <xf numFmtId="49" fontId="9" fillId="0" borderId="8" xfId="0" applyNumberFormat="1" applyFont="1" applyFill="1" applyBorder="1" applyAlignment="1" applyProtection="1">
      <alignment horizontal="center" vertical="top"/>
      <protection locked="0"/>
    </xf>
    <xf numFmtId="0" fontId="10" fillId="0" borderId="9" xfId="0" applyFont="1" applyFill="1" applyBorder="1" applyAlignment="1" applyProtection="1">
      <alignment horizontal="center" vertical="top" wrapText="1"/>
      <protection locked="0"/>
    </xf>
    <xf numFmtId="0" fontId="0" fillId="0" borderId="1" xfId="0" applyBorder="1"/>
    <xf numFmtId="0" fontId="5" fillId="0" borderId="5" xfId="0" applyFont="1" applyBorder="1" applyAlignment="1">
      <alignment horizontal="center" vertical="top"/>
    </xf>
    <xf numFmtId="0" fontId="13" fillId="0" borderId="0" xfId="0" quotePrefix="1" applyFont="1"/>
    <xf numFmtId="165" fontId="9" fillId="0" borderId="8" xfId="0" applyNumberFormat="1" applyFont="1" applyFill="1" applyBorder="1" applyAlignment="1">
      <alignment horizontal="center" vertical="top"/>
    </xf>
    <xf numFmtId="4" fontId="9" fillId="0" borderId="8" xfId="0" applyNumberFormat="1" applyFont="1" applyFill="1" applyBorder="1" applyAlignment="1">
      <alignment horizontal="center" vertical="top"/>
    </xf>
    <xf numFmtId="165" fontId="9" fillId="0" borderId="8" xfId="0" applyNumberFormat="1" applyFont="1" applyFill="1" applyBorder="1" applyAlignment="1" applyProtection="1">
      <alignment horizontal="center" vertical="top"/>
      <protection locked="0"/>
    </xf>
    <xf numFmtId="0" fontId="0" fillId="0" borderId="14" xfId="0" applyBorder="1"/>
    <xf numFmtId="0" fontId="0" fillId="0" borderId="0" xfId="0" applyFill="1" applyBorder="1"/>
    <xf numFmtId="0" fontId="0" fillId="4" borderId="0" xfId="0" applyFill="1"/>
    <xf numFmtId="0" fontId="0" fillId="0" borderId="0" xfId="0" applyAlignment="1">
      <alignment horizontal="center"/>
    </xf>
    <xf numFmtId="0" fontId="0" fillId="0" borderId="0" xfId="0" applyAlignment="1">
      <alignment horizontal="left"/>
    </xf>
    <xf numFmtId="0" fontId="5" fillId="0" borderId="0" xfId="0" applyFont="1" applyBorder="1" applyAlignment="1">
      <alignment horizontal="center" vertical="top"/>
    </xf>
    <xf numFmtId="0" fontId="6" fillId="0" borderId="0" xfId="0" applyFont="1" applyBorder="1" applyAlignment="1">
      <alignment vertical="top"/>
    </xf>
    <xf numFmtId="0" fontId="7" fillId="0" borderId="0" xfId="0" applyFont="1" applyBorder="1" applyAlignment="1">
      <alignment vertical="top"/>
    </xf>
    <xf numFmtId="0" fontId="8" fillId="0" borderId="0" xfId="0" applyFont="1" applyBorder="1" applyAlignment="1">
      <alignment vertical="top"/>
    </xf>
    <xf numFmtId="0" fontId="3" fillId="0" borderId="0" xfId="0" applyFont="1" applyBorder="1" applyAlignment="1">
      <alignment vertical="top"/>
    </xf>
    <xf numFmtId="0" fontId="17" fillId="5" borderId="0" xfId="2" applyAlignment="1">
      <alignment horizontal="left" vertical="top"/>
    </xf>
    <xf numFmtId="0" fontId="18" fillId="0" borderId="5" xfId="0" applyFont="1" applyBorder="1" applyAlignment="1">
      <alignment vertical="top"/>
    </xf>
    <xf numFmtId="0" fontId="19" fillId="0" borderId="5" xfId="0" applyFont="1" applyBorder="1" applyAlignment="1">
      <alignment vertical="top"/>
    </xf>
    <xf numFmtId="0" fontId="18" fillId="0" borderId="5" xfId="0" applyFont="1" applyBorder="1" applyAlignment="1">
      <alignment vertical="top" wrapText="1"/>
    </xf>
    <xf numFmtId="0" fontId="7" fillId="0" borderId="5" xfId="0" applyFont="1" applyBorder="1" applyAlignment="1">
      <alignment vertical="top" wrapText="1"/>
    </xf>
    <xf numFmtId="0" fontId="20" fillId="0" borderId="5" xfId="0" applyFont="1" applyBorder="1" applyAlignment="1">
      <alignment vertical="top" wrapText="1"/>
    </xf>
    <xf numFmtId="0" fontId="20" fillId="0" borderId="5" xfId="0" applyFont="1" applyBorder="1" applyAlignment="1">
      <alignment vertical="top"/>
    </xf>
    <xf numFmtId="0" fontId="0" fillId="0" borderId="0" xfId="0" applyBorder="1"/>
    <xf numFmtId="14" fontId="9" fillId="0" borderId="8" xfId="0" applyNumberFormat="1" applyFont="1" applyFill="1" applyBorder="1" applyAlignment="1" applyProtection="1">
      <alignment horizontal="center" vertical="top"/>
      <protection locked="0"/>
    </xf>
    <xf numFmtId="4" fontId="9" fillId="0" borderId="8" xfId="0" applyNumberFormat="1" applyFont="1" applyFill="1" applyBorder="1" applyAlignment="1" applyProtection="1">
      <alignment horizontal="center" vertical="top"/>
      <protection locked="0"/>
    </xf>
    <xf numFmtId="16" fontId="9" fillId="0" borderId="1" xfId="0" quotePrefix="1" applyNumberFormat="1" applyFont="1" applyFill="1" applyBorder="1" applyAlignment="1">
      <alignment horizontal="center" vertical="top"/>
    </xf>
    <xf numFmtId="0" fontId="9" fillId="0" borderId="8" xfId="0" quotePrefix="1" applyFont="1" applyFill="1" applyBorder="1" applyAlignment="1">
      <alignment horizontal="center" vertical="top"/>
    </xf>
    <xf numFmtId="0" fontId="8" fillId="0" borderId="5" xfId="0" applyFont="1" applyFill="1" applyBorder="1" applyAlignment="1">
      <alignment vertical="top"/>
    </xf>
    <xf numFmtId="0" fontId="8" fillId="0" borderId="0" xfId="0" applyFont="1" applyFill="1" applyBorder="1" applyAlignment="1">
      <alignment vertical="top"/>
    </xf>
    <xf numFmtId="0" fontId="17" fillId="5" borderId="0" xfId="2" applyAlignment="1">
      <alignment vertical="top"/>
    </xf>
    <xf numFmtId="168" fontId="17" fillId="5" borderId="0" xfId="2" applyNumberFormat="1" applyAlignment="1">
      <alignment horizontal="center" vertical="top"/>
    </xf>
    <xf numFmtId="169" fontId="17" fillId="5" borderId="0" xfId="2" applyNumberFormat="1" applyAlignment="1">
      <alignment vertical="top"/>
    </xf>
    <xf numFmtId="0" fontId="5" fillId="0" borderId="15" xfId="0" applyFont="1" applyBorder="1" applyAlignment="1">
      <alignment horizontal="center" vertical="top" wrapText="1"/>
    </xf>
    <xf numFmtId="168" fontId="5" fillId="0" borderId="15" xfId="0" applyNumberFormat="1" applyFont="1" applyBorder="1" applyAlignment="1">
      <alignment horizontal="center" vertical="top" wrapText="1"/>
    </xf>
    <xf numFmtId="0" fontId="5" fillId="0" borderId="15" xfId="0" applyFont="1" applyBorder="1" applyAlignment="1">
      <alignment vertical="top" wrapText="1"/>
    </xf>
    <xf numFmtId="0" fontId="5" fillId="0" borderId="15" xfId="0" applyFont="1" applyFill="1" applyBorder="1" applyAlignment="1">
      <alignment horizontal="center" vertical="top" wrapText="1"/>
    </xf>
    <xf numFmtId="0" fontId="10" fillId="0" borderId="15" xfId="0" applyFont="1" applyBorder="1" applyAlignment="1">
      <alignment horizontal="center" vertical="top" wrapText="1"/>
    </xf>
    <xf numFmtId="0" fontId="0" fillId="0" borderId="16" xfId="0" applyBorder="1" applyAlignment="1">
      <alignment vertical="top"/>
    </xf>
    <xf numFmtId="49" fontId="0" fillId="0" borderId="2" xfId="0" applyNumberFormat="1" applyBorder="1" applyAlignment="1" applyProtection="1">
      <alignment vertical="top"/>
      <protection locked="0"/>
    </xf>
    <xf numFmtId="49" fontId="0" fillId="0" borderId="2" xfId="0" applyNumberFormat="1" applyBorder="1" applyAlignment="1" applyProtection="1">
      <alignment horizontal="center" vertical="top"/>
      <protection locked="0"/>
    </xf>
    <xf numFmtId="168" fontId="0" fillId="0" borderId="2" xfId="0" applyNumberFormat="1" applyBorder="1" applyAlignment="1" applyProtection="1">
      <alignment vertical="top"/>
      <protection locked="0"/>
    </xf>
    <xf numFmtId="164" fontId="0" fillId="0" borderId="2" xfId="3" applyFont="1" applyBorder="1" applyAlignment="1" applyProtection="1">
      <alignment horizontal="center" vertical="top"/>
      <protection locked="0"/>
    </xf>
    <xf numFmtId="14" fontId="0" fillId="0" borderId="2" xfId="0" applyNumberFormat="1" applyBorder="1" applyAlignment="1" applyProtection="1">
      <alignment horizontal="center" vertical="top"/>
      <protection locked="0"/>
    </xf>
    <xf numFmtId="4" fontId="9" fillId="0" borderId="2" xfId="0" applyNumberFormat="1" applyFont="1" applyFill="1" applyBorder="1" applyAlignment="1" applyProtection="1">
      <alignment horizontal="right" vertical="top"/>
      <protection locked="0"/>
    </xf>
    <xf numFmtId="170" fontId="0" fillId="0" borderId="2" xfId="0" applyNumberFormat="1" applyBorder="1" applyAlignment="1" applyProtection="1">
      <alignment horizontal="right" vertical="top"/>
      <protection locked="0"/>
    </xf>
    <xf numFmtId="170" fontId="0" fillId="0" borderId="2" xfId="0" applyNumberFormat="1" applyBorder="1" applyAlignment="1" applyProtection="1">
      <alignment horizontal="left" vertical="top"/>
      <protection locked="0"/>
    </xf>
    <xf numFmtId="168" fontId="0" fillId="0" borderId="2" xfId="0" applyNumberFormat="1" applyBorder="1" applyAlignment="1" applyProtection="1">
      <alignment horizontal="center" vertical="top"/>
      <protection locked="0"/>
    </xf>
    <xf numFmtId="164" fontId="0" fillId="0" borderId="2" xfId="3" applyFont="1" applyFill="1" applyBorder="1" applyAlignment="1" applyProtection="1">
      <alignment horizontal="center" vertical="top"/>
      <protection locked="0"/>
    </xf>
    <xf numFmtId="14" fontId="0" fillId="0" borderId="2" xfId="0" applyNumberFormat="1" applyFill="1" applyBorder="1" applyAlignment="1" applyProtection="1">
      <alignment horizontal="center" vertical="top"/>
      <protection locked="0"/>
    </xf>
    <xf numFmtId="0" fontId="0" fillId="0" borderId="2" xfId="0" applyBorder="1" applyAlignment="1" applyProtection="1">
      <alignment vertical="top"/>
      <protection locked="0"/>
    </xf>
    <xf numFmtId="4" fontId="9" fillId="0" borderId="2" xfId="0" applyNumberFormat="1" applyFont="1" applyBorder="1" applyAlignment="1" applyProtection="1">
      <alignment horizontal="right" vertical="top"/>
      <protection locked="0"/>
    </xf>
    <xf numFmtId="168" fontId="0" fillId="0" borderId="0" xfId="0" applyNumberFormat="1" applyAlignment="1">
      <alignment horizontal="center" vertical="top"/>
    </xf>
    <xf numFmtId="169" fontId="0" fillId="0" borderId="0" xfId="0" applyNumberFormat="1" applyAlignment="1">
      <alignment vertical="top"/>
    </xf>
    <xf numFmtId="0" fontId="14" fillId="3" borderId="17" xfId="1" applyFont="1" applyFill="1" applyBorder="1" applyAlignment="1">
      <alignment horizontal="center"/>
    </xf>
    <xf numFmtId="0" fontId="16" fillId="3" borderId="17" xfId="1" applyFont="1" applyFill="1" applyBorder="1" applyAlignment="1">
      <alignment horizontal="center"/>
    </xf>
    <xf numFmtId="0" fontId="10" fillId="0" borderId="9" xfId="0" applyFont="1" applyBorder="1" applyAlignment="1">
      <alignment horizontal="center" vertical="top" wrapText="1"/>
    </xf>
    <xf numFmtId="0" fontId="28" fillId="0" borderId="22" xfId="0" applyFont="1" applyBorder="1" applyAlignment="1">
      <alignment vertical="center" wrapText="1"/>
    </xf>
    <xf numFmtId="8" fontId="28" fillId="0" borderId="23" xfId="0" applyNumberFormat="1" applyFont="1" applyBorder="1" applyAlignment="1">
      <alignment vertical="center" wrapText="1"/>
    </xf>
    <xf numFmtId="0" fontId="33" fillId="0" borderId="24" xfId="0" applyFont="1" applyBorder="1" applyAlignment="1">
      <alignment vertical="center" wrapText="1"/>
    </xf>
    <xf numFmtId="8" fontId="33" fillId="0" borderId="23" xfId="0" applyNumberFormat="1" applyFont="1" applyBorder="1" applyAlignment="1">
      <alignment vertical="center" wrapText="1"/>
    </xf>
    <xf numFmtId="4" fontId="9" fillId="0" borderId="0" xfId="0" applyNumberFormat="1" applyFont="1" applyFill="1" applyAlignment="1">
      <alignment vertical="top"/>
    </xf>
    <xf numFmtId="0" fontId="26" fillId="0" borderId="18" xfId="0" applyFont="1" applyBorder="1" applyAlignment="1">
      <alignment horizontal="left" vertical="center" wrapText="1" indent="2"/>
    </xf>
    <xf numFmtId="0" fontId="26" fillId="7" borderId="19" xfId="0" applyFont="1" applyFill="1" applyBorder="1" applyAlignment="1">
      <alignment horizontal="left" vertical="center" wrapText="1" indent="2"/>
    </xf>
    <xf numFmtId="0" fontId="30" fillId="0" borderId="33" xfId="0" applyFont="1" applyBorder="1" applyAlignment="1">
      <alignment vertical="center" wrapText="1"/>
    </xf>
    <xf numFmtId="0" fontId="30" fillId="0" borderId="22" xfId="0" applyFont="1" applyBorder="1" applyAlignment="1">
      <alignment vertical="center" wrapText="1"/>
    </xf>
    <xf numFmtId="0" fontId="0" fillId="0" borderId="0" xfId="0" quotePrefix="1"/>
    <xf numFmtId="0" fontId="33" fillId="0" borderId="29" xfId="0" applyFont="1" applyBorder="1" applyAlignment="1">
      <alignment vertical="center" wrapText="1"/>
    </xf>
    <xf numFmtId="0" fontId="33" fillId="0" borderId="19" xfId="0" applyFont="1" applyBorder="1" applyAlignment="1">
      <alignment vertical="center" wrapText="1"/>
    </xf>
    <xf numFmtId="0" fontId="33" fillId="0" borderId="32" xfId="0" applyFont="1" applyBorder="1" applyAlignment="1">
      <alignment vertical="center" wrapText="1"/>
    </xf>
    <xf numFmtId="14" fontId="33" fillId="0" borderId="29" xfId="0" applyNumberFormat="1" applyFont="1" applyBorder="1" applyAlignment="1">
      <alignment vertical="center" wrapText="1"/>
    </xf>
    <xf numFmtId="14" fontId="33" fillId="0" borderId="19" xfId="0" applyNumberFormat="1" applyFont="1" applyBorder="1" applyAlignment="1">
      <alignment vertical="center" wrapText="1"/>
    </xf>
    <xf numFmtId="14" fontId="33" fillId="0" borderId="21" xfId="0" applyNumberFormat="1" applyFont="1" applyBorder="1" applyAlignment="1">
      <alignment vertical="center" wrapText="1"/>
    </xf>
    <xf numFmtId="0" fontId="33" fillId="0" borderId="21" xfId="0" applyFont="1" applyBorder="1" applyAlignment="1">
      <alignment vertical="center" wrapText="1"/>
    </xf>
    <xf numFmtId="8" fontId="33" fillId="0" borderId="25" xfId="0" applyNumberFormat="1" applyFont="1" applyBorder="1" applyAlignment="1">
      <alignment vertical="center" wrapText="1"/>
    </xf>
    <xf numFmtId="8" fontId="33" fillId="0" borderId="26" xfId="0" applyNumberFormat="1" applyFont="1" applyBorder="1" applyAlignment="1">
      <alignment vertical="center" wrapText="1"/>
    </xf>
    <xf numFmtId="0" fontId="28" fillId="0" borderId="20" xfId="0" applyFont="1" applyBorder="1" applyAlignment="1">
      <alignment vertical="center" wrapText="1"/>
    </xf>
    <xf numFmtId="0" fontId="28" fillId="0" borderId="19" xfId="0" applyFont="1" applyBorder="1" applyAlignment="1">
      <alignment vertical="center" wrapText="1"/>
    </xf>
    <xf numFmtId="0" fontId="28" fillId="0" borderId="21" xfId="0" applyFont="1" applyBorder="1" applyAlignment="1">
      <alignment vertical="center" wrapText="1"/>
    </xf>
    <xf numFmtId="0" fontId="28" fillId="6" borderId="27" xfId="0" applyFont="1" applyFill="1" applyBorder="1" applyAlignment="1">
      <alignment vertical="center" wrapText="1"/>
    </xf>
    <xf numFmtId="0" fontId="28" fillId="6" borderId="0" xfId="0" applyFont="1" applyFill="1" applyAlignment="1">
      <alignment vertical="center" wrapText="1"/>
    </xf>
    <xf numFmtId="0" fontId="28" fillId="6" borderId="28" xfId="0" applyFont="1" applyFill="1" applyBorder="1" applyAlignment="1">
      <alignment vertical="center" wrapText="1"/>
    </xf>
    <xf numFmtId="0" fontId="28" fillId="6" borderId="30" xfId="0" applyFont="1" applyFill="1" applyBorder="1" applyAlignment="1">
      <alignment vertical="center" wrapText="1"/>
    </xf>
    <xf numFmtId="0" fontId="28" fillId="6" borderId="18" xfId="0" applyFont="1" applyFill="1" applyBorder="1" applyAlignment="1">
      <alignment vertical="center" wrapText="1"/>
    </xf>
    <xf numFmtId="0" fontId="28" fillId="6" borderId="31" xfId="0" applyFont="1" applyFill="1" applyBorder="1" applyAlignment="1">
      <alignment vertical="center" wrapText="1"/>
    </xf>
    <xf numFmtId="0" fontId="28" fillId="0" borderId="29" xfId="0" applyFont="1" applyBorder="1" applyAlignment="1">
      <alignment vertical="center" wrapText="1"/>
    </xf>
    <xf numFmtId="0" fontId="32" fillId="0" borderId="20" xfId="0" applyFont="1" applyBorder="1" applyAlignment="1">
      <alignment vertical="center" wrapText="1"/>
    </xf>
    <xf numFmtId="0" fontId="32" fillId="0" borderId="19" xfId="0" applyFont="1" applyBorder="1" applyAlignment="1">
      <alignment vertical="center" wrapText="1"/>
    </xf>
    <xf numFmtId="0" fontId="32" fillId="0" borderId="21" xfId="0" applyFont="1" applyBorder="1" applyAlignment="1">
      <alignment vertical="center" wrapText="1"/>
    </xf>
    <xf numFmtId="0" fontId="31" fillId="0" borderId="20" xfId="0" applyFont="1" applyBorder="1" applyAlignment="1">
      <alignment vertical="center" wrapText="1"/>
    </xf>
    <xf numFmtId="0" fontId="31" fillId="0" borderId="19" xfId="0" applyFont="1" applyBorder="1" applyAlignment="1">
      <alignment vertical="center" wrapText="1"/>
    </xf>
    <xf numFmtId="0" fontId="31" fillId="0" borderId="21" xfId="0" applyFont="1" applyBorder="1" applyAlignment="1">
      <alignment vertical="center" wrapText="1"/>
    </xf>
    <xf numFmtId="0" fontId="30" fillId="0" borderId="20" xfId="0" applyFont="1"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28" fillId="0" borderId="20" xfId="0" quotePrefix="1" applyFont="1" applyBorder="1" applyAlignment="1">
      <alignment vertical="center" wrapText="1"/>
    </xf>
    <xf numFmtId="0" fontId="26" fillId="0" borderId="20" xfId="0" applyFont="1" applyBorder="1" applyAlignment="1">
      <alignment vertical="center" wrapText="1"/>
    </xf>
    <xf numFmtId="0" fontId="26" fillId="0" borderId="19" xfId="0" applyFont="1" applyBorder="1" applyAlignment="1">
      <alignment vertical="center" wrapText="1"/>
    </xf>
    <xf numFmtId="0" fontId="26" fillId="0" borderId="21" xfId="0" applyFont="1" applyBorder="1" applyAlignment="1">
      <alignment vertical="center" wrapText="1"/>
    </xf>
    <xf numFmtId="3" fontId="28" fillId="7" borderId="20" xfId="0" quotePrefix="1" applyNumberFormat="1" applyFont="1" applyFill="1" applyBorder="1" applyAlignment="1">
      <alignment vertical="center" wrapText="1"/>
    </xf>
    <xf numFmtId="3" fontId="28" fillId="7" borderId="19" xfId="0" applyNumberFormat="1" applyFont="1" applyFill="1" applyBorder="1" applyAlignment="1">
      <alignment vertical="center" wrapText="1"/>
    </xf>
    <xf numFmtId="3" fontId="28" fillId="7" borderId="21" xfId="0" applyNumberFormat="1" applyFont="1" applyFill="1" applyBorder="1" applyAlignment="1">
      <alignment vertical="center" wrapText="1"/>
    </xf>
    <xf numFmtId="0" fontId="26" fillId="0" borderId="20" xfId="0" applyFont="1" applyBorder="1" applyAlignment="1">
      <alignment horizontal="left" vertical="center" wrapText="1" indent="2"/>
    </xf>
    <xf numFmtId="0" fontId="0" fillId="0" borderId="19" xfId="0" applyBorder="1" applyAlignment="1">
      <alignment horizontal="left" vertical="center" wrapText="1" indent="2"/>
    </xf>
    <xf numFmtId="3" fontId="28" fillId="0" borderId="20" xfId="0" quotePrefix="1" applyNumberFormat="1" applyFont="1" applyBorder="1" applyAlignment="1">
      <alignment horizontal="right" vertical="center" wrapText="1"/>
    </xf>
    <xf numFmtId="3" fontId="28" fillId="0" borderId="19" xfId="0" applyNumberFormat="1" applyFont="1" applyBorder="1" applyAlignment="1">
      <alignment horizontal="right" vertical="center" wrapText="1"/>
    </xf>
    <xf numFmtId="3" fontId="28" fillId="0" borderId="21" xfId="0" applyNumberFormat="1" applyFont="1" applyBorder="1" applyAlignment="1">
      <alignment horizontal="right" vertical="center" wrapText="1"/>
    </xf>
    <xf numFmtId="0" fontId="30" fillId="0" borderId="20" xfId="0" applyFont="1" applyBorder="1" applyAlignment="1">
      <alignment vertical="center" wrapText="1"/>
    </xf>
    <xf numFmtId="0" fontId="30" fillId="0" borderId="21" xfId="0" applyFont="1" applyBorder="1" applyAlignment="1">
      <alignment vertical="center" wrapText="1"/>
    </xf>
    <xf numFmtId="0" fontId="30" fillId="0" borderId="20" xfId="0" applyFont="1" applyBorder="1" applyAlignment="1">
      <alignment horizontal="right" vertical="center" wrapText="1"/>
    </xf>
    <xf numFmtId="0" fontId="30" fillId="0" borderId="21" xfId="0" applyFont="1" applyBorder="1" applyAlignment="1">
      <alignment horizontal="right" vertical="center" wrapText="1"/>
    </xf>
    <xf numFmtId="0" fontId="19" fillId="0" borderId="20" xfId="0" applyFont="1" applyBorder="1" applyAlignment="1">
      <alignment vertical="center" wrapText="1"/>
    </xf>
    <xf numFmtId="0" fontId="19" fillId="0" borderId="21" xfId="0" applyFont="1" applyBorder="1" applyAlignment="1">
      <alignment vertical="center" wrapText="1"/>
    </xf>
    <xf numFmtId="0" fontId="26" fillId="0" borderId="18" xfId="0" applyFont="1" applyBorder="1" applyAlignment="1">
      <alignment vertical="center" wrapText="1"/>
    </xf>
    <xf numFmtId="0" fontId="26" fillId="0" borderId="19" xfId="0" applyFont="1" applyBorder="1" applyAlignment="1">
      <alignment horizontal="left" vertical="center" wrapText="1" indent="2"/>
    </xf>
    <xf numFmtId="0" fontId="28" fillId="0" borderId="20" xfId="0" applyFont="1" applyBorder="1" applyAlignment="1">
      <alignment horizontal="left" vertical="center" wrapText="1"/>
    </xf>
    <xf numFmtId="0" fontId="28" fillId="0" borderId="19" xfId="0" applyFont="1" applyBorder="1" applyAlignment="1">
      <alignment horizontal="left" vertical="center" wrapText="1"/>
    </xf>
    <xf numFmtId="0" fontId="28" fillId="0" borderId="21" xfId="0" applyFont="1" applyBorder="1" applyAlignment="1">
      <alignment horizontal="left" vertical="center" wrapText="1"/>
    </xf>
    <xf numFmtId="0" fontId="25" fillId="0" borderId="20" xfId="4" applyBorder="1" applyAlignment="1">
      <alignment vertical="center" wrapText="1"/>
    </xf>
    <xf numFmtId="0" fontId="25" fillId="0" borderId="19" xfId="4" applyBorder="1" applyAlignment="1">
      <alignment vertical="center" wrapText="1"/>
    </xf>
    <xf numFmtId="0" fontId="25" fillId="0" borderId="21" xfId="4" applyBorder="1" applyAlignment="1">
      <alignment vertical="center" wrapText="1"/>
    </xf>
  </cellXfs>
  <cellStyles count="5">
    <cellStyle name="Insatisfaisant" xfId="2" builtinId="27"/>
    <cellStyle name="Lien hypertexte" xfId="4" builtinId="8"/>
    <cellStyle name="Milliers" xfId="3" builtinId="3"/>
    <cellStyle name="Normal" xfId="0" builtinId="0"/>
    <cellStyle name="Normal_Coordonnées"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cialsante.wallonie.be/O50401_DiAs/TransversalDirection_99/GestionDirection/Cellule%20IS/Processus/GTcontr&#244;ler/GT%20contr&#244;ler%20CSS/Decompte%20recapitulatif%20Modele%20CSS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34358\Downloads\Dcompte%20recapitulatif%20MA_MV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cialsante.wallonie.be/O50401_DiAs/TransversalDirection_99/GestionDirection/Cellule%20IS/Processus/GTcontr&#244;ler/GT%20contr&#244;ler%20AHA/formulaireTes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cialsante.wallonie.be/O50401_DiAs/TransversalDirection_99/GestionDirection/Cellule%20IS/Processus/GTcontr&#244;ler/GT%20Contr&#244;ler%20SIS/GT%20Contr&#244;ler%20-%20D&#233;compte%20r&#233;capitulatif%20-%20SIS%20b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tion du service"/>
      <sheetName val="Charges de personnel"/>
      <sheetName val="Validation"/>
      <sheetName val="Coordonnées"/>
    </sheetNames>
    <sheetDataSet>
      <sheetData sheetId="0" refreshError="1"/>
      <sheetData sheetId="1" refreshError="1"/>
      <sheetData sheetId="2" refreshError="1"/>
      <sheetData sheetId="3" refreshError="1">
        <row r="1">
          <cell r="A1" t="str">
            <v>Agrément</v>
          </cell>
        </row>
        <row r="2">
          <cell r="A2">
            <v>4005</v>
          </cell>
        </row>
        <row r="3">
          <cell r="A3">
            <v>4013</v>
          </cell>
        </row>
        <row r="4">
          <cell r="A4">
            <v>4015</v>
          </cell>
        </row>
        <row r="5">
          <cell r="A5">
            <v>4016</v>
          </cell>
        </row>
        <row r="6">
          <cell r="A6">
            <v>4018</v>
          </cell>
        </row>
        <row r="7">
          <cell r="A7">
            <v>4022</v>
          </cell>
        </row>
        <row r="8">
          <cell r="A8">
            <v>4032</v>
          </cell>
        </row>
        <row r="9">
          <cell r="A9">
            <v>4034</v>
          </cell>
        </row>
        <row r="10">
          <cell r="A10">
            <v>4042</v>
          </cell>
        </row>
        <row r="11">
          <cell r="A11">
            <v>4043</v>
          </cell>
        </row>
        <row r="12">
          <cell r="A12">
            <v>4045</v>
          </cell>
        </row>
        <row r="13">
          <cell r="A13">
            <v>4053</v>
          </cell>
        </row>
        <row r="14">
          <cell r="A14">
            <v>4057</v>
          </cell>
        </row>
        <row r="15">
          <cell r="A15">
            <v>4059</v>
          </cell>
        </row>
        <row r="16">
          <cell r="A16">
            <v>4063</v>
          </cell>
        </row>
        <row r="17">
          <cell r="A17">
            <v>4064</v>
          </cell>
        </row>
        <row r="18">
          <cell r="A18">
            <v>4065</v>
          </cell>
        </row>
        <row r="19">
          <cell r="A19">
            <v>4067</v>
          </cell>
        </row>
        <row r="20">
          <cell r="A20">
            <v>4068</v>
          </cell>
        </row>
        <row r="21">
          <cell r="A21">
            <v>4069</v>
          </cell>
        </row>
        <row r="22">
          <cell r="A22">
            <v>4070</v>
          </cell>
        </row>
        <row r="23">
          <cell r="A23">
            <v>4071</v>
          </cell>
        </row>
        <row r="24">
          <cell r="A24">
            <v>4072</v>
          </cell>
        </row>
        <row r="25">
          <cell r="A25">
            <v>4073</v>
          </cell>
        </row>
        <row r="26">
          <cell r="A26">
            <v>4074</v>
          </cell>
        </row>
        <row r="27">
          <cell r="A27">
            <v>4075</v>
          </cell>
        </row>
        <row r="28">
          <cell r="A28">
            <v>4076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tion du service"/>
      <sheetName val="Nature de la dépense"/>
      <sheetName val="Post-hébergement"/>
      <sheetName val="Charge de personnel PR"/>
      <sheetName val="Validation"/>
      <sheetName val="Listes"/>
      <sheetName val="Coordonnées"/>
      <sheetName val="RVC"/>
      <sheetName val="AM"/>
    </sheetNames>
    <sheetDataSet>
      <sheetData sheetId="0"/>
      <sheetData sheetId="1">
        <row r="120">
          <cell r="I120">
            <v>0</v>
          </cell>
        </row>
      </sheetData>
      <sheetData sheetId="2">
        <row r="120">
          <cell r="I120">
            <v>0</v>
          </cell>
        </row>
      </sheetData>
      <sheetData sheetId="3"/>
      <sheetData sheetId="4"/>
      <sheetData sheetId="5"/>
      <sheetData sheetId="6"/>
      <sheetData sheetId="7"/>
      <sheetData sheetId="8">
        <row r="8">
          <cell r="A8" t="str">
            <v>ASBL - CPAS- Ville</v>
          </cell>
          <cell r="B8" t="str">
            <v>Agrément</v>
          </cell>
          <cell r="C8" t="str">
            <v>PO_PARTENAIRE_ID</v>
          </cell>
          <cell r="D8" t="str">
            <v>NNE</v>
          </cell>
          <cell r="E8" t="str">
            <v>Dénomination</v>
          </cell>
          <cell r="F8" t="str">
            <v>Compte financier</v>
          </cell>
          <cell r="G8" t="str">
            <v>Mission de post-hébergement</v>
          </cell>
          <cell r="H8" t="str">
            <v>Mission de lutte contre les violences conjugales</v>
          </cell>
          <cell r="I8" t="str">
            <v>Frais de fonctionnement</v>
          </cell>
          <cell r="J8" t="str">
            <v>Total</v>
          </cell>
          <cell r="K8" t="str">
            <v>avance</v>
          </cell>
        </row>
        <row r="9">
          <cell r="A9">
            <v>1</v>
          </cell>
          <cell r="B9">
            <v>101</v>
          </cell>
          <cell r="C9">
            <v>10093948</v>
          </cell>
          <cell r="D9">
            <v>414474961</v>
          </cell>
          <cell r="E9" t="str">
            <v>Accueil Famenne</v>
          </cell>
          <cell r="F9" t="str">
            <v>BE19 1031 0205 7812</v>
          </cell>
          <cell r="G9">
            <v>27765.27</v>
          </cell>
          <cell r="I9">
            <v>25000</v>
          </cell>
          <cell r="J9">
            <v>52765.270000000004</v>
          </cell>
          <cell r="K9">
            <v>44850.479500000001</v>
          </cell>
        </row>
        <row r="10">
          <cell r="A10">
            <v>1</v>
          </cell>
          <cell r="B10">
            <v>104</v>
          </cell>
          <cell r="C10">
            <v>10095734</v>
          </cell>
          <cell r="D10">
            <v>423883763</v>
          </cell>
          <cell r="E10" t="str">
            <v>La Maison'elle</v>
          </cell>
          <cell r="F10" t="str">
            <v>BE10 3632 0681 9804</v>
          </cell>
          <cell r="G10">
            <v>27765.27</v>
          </cell>
          <cell r="I10">
            <v>25000</v>
          </cell>
          <cell r="J10">
            <v>52765.270000000004</v>
          </cell>
          <cell r="K10">
            <v>44850.479500000001</v>
          </cell>
        </row>
        <row r="11">
          <cell r="A11">
            <v>1</v>
          </cell>
          <cell r="B11">
            <v>105</v>
          </cell>
          <cell r="C11">
            <v>10117620</v>
          </cell>
          <cell r="D11">
            <v>860763944</v>
          </cell>
          <cell r="E11" t="str">
            <v>Les Trois portes (MA)</v>
          </cell>
          <cell r="F11" t="str">
            <v>BE47 6365 9639 0180</v>
          </cell>
          <cell r="G11">
            <v>41647.910000000003</v>
          </cell>
          <cell r="I11">
            <v>25000</v>
          </cell>
          <cell r="J11">
            <v>66647.91</v>
          </cell>
          <cell r="K11">
            <v>56650.723500000007</v>
          </cell>
        </row>
        <row r="12">
          <cell r="A12">
            <v>1</v>
          </cell>
          <cell r="B12">
            <v>105</v>
          </cell>
          <cell r="C12">
            <v>10117620</v>
          </cell>
          <cell r="D12">
            <v>860763944</v>
          </cell>
          <cell r="E12" t="str">
            <v>Les Trois portes (MA)</v>
          </cell>
          <cell r="F12" t="str">
            <v>BE47 6365 9639 0180</v>
          </cell>
          <cell r="G12">
            <v>27706.54</v>
          </cell>
          <cell r="H12">
            <v>61532.79</v>
          </cell>
          <cell r="I12">
            <v>25000</v>
          </cell>
          <cell r="J12">
            <v>114239.33</v>
          </cell>
          <cell r="K12">
            <v>97103.430500000002</v>
          </cell>
        </row>
        <row r="13">
          <cell r="A13">
            <v>1</v>
          </cell>
          <cell r="B13">
            <v>105</v>
          </cell>
          <cell r="C13">
            <v>10117620</v>
          </cell>
          <cell r="D13">
            <v>860763944</v>
          </cell>
          <cell r="E13" t="str">
            <v>Les Trois portes (MVC)</v>
          </cell>
          <cell r="F13" t="str">
            <v>BE47 6365 9639 0180</v>
          </cell>
          <cell r="I13">
            <v>12500</v>
          </cell>
          <cell r="J13">
            <v>12500</v>
          </cell>
          <cell r="K13">
            <v>10625</v>
          </cell>
        </row>
        <row r="14">
          <cell r="A14">
            <v>1</v>
          </cell>
          <cell r="B14">
            <v>107</v>
          </cell>
          <cell r="C14">
            <v>10097886</v>
          </cell>
          <cell r="D14">
            <v>435423102</v>
          </cell>
          <cell r="E14" t="str">
            <v>Solidarité femmes et refuge pour femmes victimes de violences</v>
          </cell>
          <cell r="F14" t="str">
            <v>BE73 0689 0592 5160</v>
          </cell>
          <cell r="G14">
            <v>27765.27</v>
          </cell>
          <cell r="I14">
            <v>25000</v>
          </cell>
          <cell r="J14">
            <v>52765.270000000004</v>
          </cell>
          <cell r="K14">
            <v>44850.479500000001</v>
          </cell>
        </row>
        <row r="15">
          <cell r="A15">
            <v>1</v>
          </cell>
          <cell r="B15">
            <v>107</v>
          </cell>
          <cell r="C15">
            <v>10093281</v>
          </cell>
          <cell r="D15">
            <v>409487082</v>
          </cell>
          <cell r="E15" t="str">
            <v>Emmaüs-Marchienne</v>
          </cell>
          <cell r="F15" t="str">
            <v>BE73 0010 7132 2560</v>
          </cell>
          <cell r="G15">
            <v>27765.27</v>
          </cell>
          <cell r="I15">
            <v>25000</v>
          </cell>
          <cell r="J15">
            <v>52765.270000000004</v>
          </cell>
          <cell r="K15">
            <v>44850.479500000001</v>
          </cell>
        </row>
        <row r="16">
          <cell r="A16">
            <v>1</v>
          </cell>
          <cell r="B16">
            <v>109</v>
          </cell>
          <cell r="C16">
            <v>10094221</v>
          </cell>
          <cell r="D16">
            <v>416015677</v>
          </cell>
          <cell r="E16" t="str">
            <v>Banalbois</v>
          </cell>
          <cell r="F16" t="str">
            <v>BE56 1431 1087 9488</v>
          </cell>
          <cell r="G16">
            <v>27765.27</v>
          </cell>
          <cell r="I16">
            <v>25000</v>
          </cell>
          <cell r="J16">
            <v>52765.270000000004</v>
          </cell>
          <cell r="K16">
            <v>44850.479500000001</v>
          </cell>
        </row>
        <row r="17">
          <cell r="A17">
            <v>1</v>
          </cell>
          <cell r="B17">
            <v>110</v>
          </cell>
          <cell r="C17">
            <v>10095736</v>
          </cell>
          <cell r="D17">
            <v>423886931</v>
          </cell>
          <cell r="E17" t="str">
            <v>Emmaüs - Liège</v>
          </cell>
          <cell r="F17" t="str">
            <v>BE07 0682 4530 7266</v>
          </cell>
          <cell r="G17">
            <v>27765.27</v>
          </cell>
          <cell r="I17">
            <v>25000</v>
          </cell>
          <cell r="J17">
            <v>52765.270000000004</v>
          </cell>
          <cell r="K17">
            <v>44850.479500000001</v>
          </cell>
        </row>
        <row r="18">
          <cell r="A18">
            <v>1</v>
          </cell>
          <cell r="B18">
            <v>111</v>
          </cell>
          <cell r="C18">
            <v>10097206</v>
          </cell>
          <cell r="D18">
            <v>431745911</v>
          </cell>
          <cell r="E18" t="str">
            <v>La Source (MA)</v>
          </cell>
          <cell r="F18" t="str">
            <v>BE95 7320 2335 8358</v>
          </cell>
          <cell r="G18">
            <v>27765.27</v>
          </cell>
          <cell r="I18">
            <v>25000</v>
          </cell>
          <cell r="J18">
            <v>52765.270000000004</v>
          </cell>
          <cell r="K18">
            <v>44850.479500000001</v>
          </cell>
        </row>
        <row r="19">
          <cell r="A19">
            <v>1</v>
          </cell>
          <cell r="B19">
            <v>111</v>
          </cell>
          <cell r="C19">
            <v>10097206</v>
          </cell>
          <cell r="D19">
            <v>431745911</v>
          </cell>
          <cell r="E19" t="str">
            <v>La Source (MVC)</v>
          </cell>
          <cell r="F19" t="str">
            <v>BE95 7320 2335 8358</v>
          </cell>
          <cell r="I19">
            <v>12500</v>
          </cell>
          <cell r="J19">
            <v>12500</v>
          </cell>
          <cell r="K19">
            <v>10625</v>
          </cell>
        </row>
        <row r="20">
          <cell r="A20">
            <v>1</v>
          </cell>
          <cell r="B20">
            <v>112</v>
          </cell>
          <cell r="C20">
            <v>10100093</v>
          </cell>
          <cell r="D20">
            <v>448391507</v>
          </cell>
          <cell r="E20" t="str">
            <v>Ferme de l'Aubligneux</v>
          </cell>
          <cell r="F20" t="str">
            <v>BE26 7326 2616 1929</v>
          </cell>
          <cell r="G20">
            <v>0</v>
          </cell>
          <cell r="I20">
            <v>25000</v>
          </cell>
          <cell r="J20">
            <v>25000</v>
          </cell>
          <cell r="K20">
            <v>21250</v>
          </cell>
        </row>
        <row r="21">
          <cell r="A21">
            <v>1</v>
          </cell>
          <cell r="B21">
            <v>113</v>
          </cell>
          <cell r="C21">
            <v>10093118</v>
          </cell>
          <cell r="D21">
            <v>408229151</v>
          </cell>
          <cell r="E21" t="str">
            <v>L'abri</v>
          </cell>
          <cell r="F21" t="str">
            <v>BE70 1460 5226 2325</v>
          </cell>
          <cell r="G21">
            <v>0</v>
          </cell>
          <cell r="I21">
            <v>25000</v>
          </cell>
          <cell r="J21">
            <v>25000</v>
          </cell>
          <cell r="K21">
            <v>21250</v>
          </cell>
        </row>
        <row r="22">
          <cell r="A22">
            <v>1</v>
          </cell>
          <cell r="B22">
            <v>114</v>
          </cell>
          <cell r="C22">
            <v>10094003</v>
          </cell>
          <cell r="D22">
            <v>414805157</v>
          </cell>
          <cell r="E22" t="str">
            <v>L'accueil</v>
          </cell>
          <cell r="F22" t="str">
            <v>BE79 3480 8279 6133</v>
          </cell>
          <cell r="G22">
            <v>41647.910000000003</v>
          </cell>
          <cell r="H22">
            <v>30766.400000000001</v>
          </cell>
          <cell r="I22">
            <v>25000</v>
          </cell>
          <cell r="J22">
            <v>97414.31</v>
          </cell>
          <cell r="K22">
            <v>82802.163499999995</v>
          </cell>
        </row>
        <row r="23">
          <cell r="A23">
            <v>1</v>
          </cell>
          <cell r="B23">
            <v>115</v>
          </cell>
          <cell r="C23">
            <v>10094623</v>
          </cell>
          <cell r="D23">
            <v>418198474</v>
          </cell>
          <cell r="E23" t="str">
            <v>L'églantier</v>
          </cell>
          <cell r="F23" t="str">
            <v>BE39 7320 5636 3519</v>
          </cell>
          <cell r="G23">
            <v>27765.27</v>
          </cell>
          <cell r="I23">
            <v>25000</v>
          </cell>
          <cell r="J23">
            <v>52765.270000000004</v>
          </cell>
          <cell r="K23">
            <v>44850.479500000001</v>
          </cell>
        </row>
        <row r="24">
          <cell r="A24">
            <v>1</v>
          </cell>
          <cell r="B24">
            <v>116</v>
          </cell>
          <cell r="C24">
            <v>10094247</v>
          </cell>
          <cell r="D24">
            <v>416171372</v>
          </cell>
          <cell r="E24" t="str">
            <v>L'étape</v>
          </cell>
          <cell r="F24" t="str">
            <v>BE94 0010 8310 3414</v>
          </cell>
          <cell r="G24">
            <v>0</v>
          </cell>
          <cell r="I24">
            <v>25000</v>
          </cell>
          <cell r="J24">
            <v>25000</v>
          </cell>
          <cell r="K24">
            <v>21250</v>
          </cell>
        </row>
        <row r="25">
          <cell r="A25">
            <v>1</v>
          </cell>
          <cell r="B25">
            <v>117</v>
          </cell>
          <cell r="C25">
            <v>10093339</v>
          </cell>
          <cell r="D25">
            <v>409835193</v>
          </cell>
          <cell r="E25" t="str">
            <v>L'îlot</v>
          </cell>
          <cell r="F25" t="str">
            <v>BE45 2600 2781 1989</v>
          </cell>
          <cell r="G25">
            <v>27765.27</v>
          </cell>
          <cell r="I25">
            <v>25000</v>
          </cell>
          <cell r="J25">
            <v>52765.270000000004</v>
          </cell>
          <cell r="K25">
            <v>44850.479500000001</v>
          </cell>
        </row>
        <row r="26">
          <cell r="A26">
            <v>1</v>
          </cell>
          <cell r="B26">
            <v>118</v>
          </cell>
          <cell r="C26">
            <v>10095816</v>
          </cell>
          <cell r="D26">
            <v>424395982</v>
          </cell>
          <cell r="E26" t="str">
            <v>La Traille</v>
          </cell>
          <cell r="F26" t="str">
            <v>BE84 0682 0219 0059</v>
          </cell>
          <cell r="G26">
            <v>27765.27</v>
          </cell>
          <cell r="I26">
            <v>25000</v>
          </cell>
          <cell r="J26">
            <v>52765.270000000004</v>
          </cell>
          <cell r="K26">
            <v>44850.479500000001</v>
          </cell>
        </row>
        <row r="27">
          <cell r="A27">
            <v>1</v>
          </cell>
          <cell r="B27">
            <v>119</v>
          </cell>
          <cell r="C27">
            <v>10094071</v>
          </cell>
          <cell r="D27">
            <v>415245716</v>
          </cell>
          <cell r="E27" t="str">
            <v>Le 210</v>
          </cell>
          <cell r="F27" t="str">
            <v>BE35 3601 0902 1437</v>
          </cell>
          <cell r="G27">
            <v>13823.91</v>
          </cell>
          <cell r="I27">
            <v>25000</v>
          </cell>
          <cell r="J27">
            <v>38823.910000000003</v>
          </cell>
          <cell r="K27">
            <v>33000.323499999999</v>
          </cell>
        </row>
        <row r="28">
          <cell r="A28">
            <v>1</v>
          </cell>
          <cell r="B28">
            <v>120</v>
          </cell>
          <cell r="C28">
            <v>10094567</v>
          </cell>
          <cell r="D28">
            <v>417933111</v>
          </cell>
          <cell r="E28" t="str">
            <v>Le Figuier</v>
          </cell>
          <cell r="F28" t="str">
            <v>BE11 7955 4805 5948</v>
          </cell>
          <cell r="G28">
            <v>27765.27</v>
          </cell>
          <cell r="I28">
            <v>25000</v>
          </cell>
          <cell r="J28">
            <v>52765.270000000004</v>
          </cell>
          <cell r="K28">
            <v>44850.479500000001</v>
          </cell>
        </row>
        <row r="29">
          <cell r="A29">
            <v>1</v>
          </cell>
          <cell r="B29">
            <v>121</v>
          </cell>
          <cell r="C29">
            <v>10094177</v>
          </cell>
          <cell r="D29">
            <v>415827023</v>
          </cell>
          <cell r="E29" t="str">
            <v>Les quatre vents</v>
          </cell>
          <cell r="F29" t="str">
            <v>BE38 7320 1982 8972</v>
          </cell>
          <cell r="G29">
            <v>41647.910000000003</v>
          </cell>
          <cell r="I29">
            <v>25000</v>
          </cell>
          <cell r="J29">
            <v>66647.91</v>
          </cell>
          <cell r="K29">
            <v>56650.723500000007</v>
          </cell>
        </row>
        <row r="30">
          <cell r="A30">
            <v>1</v>
          </cell>
          <cell r="B30">
            <v>122</v>
          </cell>
          <cell r="C30">
            <v>10100548</v>
          </cell>
          <cell r="D30">
            <v>451079197</v>
          </cell>
          <cell r="E30" t="str">
            <v>Maison d'Accueil Les Semailles</v>
          </cell>
          <cell r="F30" t="str">
            <v>BE25 7320 0685 1382</v>
          </cell>
          <cell r="G30">
            <v>27765.27</v>
          </cell>
          <cell r="I30">
            <v>25000</v>
          </cell>
          <cell r="J30">
            <v>52765.270000000004</v>
          </cell>
          <cell r="K30">
            <v>44850.479500000001</v>
          </cell>
        </row>
        <row r="31">
          <cell r="A31">
            <v>1</v>
          </cell>
          <cell r="B31">
            <v>124</v>
          </cell>
          <cell r="C31">
            <v>10093870</v>
          </cell>
          <cell r="D31">
            <v>414002532</v>
          </cell>
          <cell r="E31" t="str">
            <v>Maison d'accueil des sans-logis, foyer de la mère et des tout petits (MA)</v>
          </cell>
          <cell r="F31" t="str">
            <v>BE42 2400 6160 0054</v>
          </cell>
          <cell r="G31">
            <v>41647.910000000003</v>
          </cell>
          <cell r="I31">
            <v>25000</v>
          </cell>
          <cell r="J31">
            <v>66647.91</v>
          </cell>
          <cell r="K31">
            <v>56650.723500000007</v>
          </cell>
        </row>
        <row r="32">
          <cell r="A32">
            <v>1</v>
          </cell>
          <cell r="B32">
            <v>124</v>
          </cell>
          <cell r="C32">
            <v>10093870</v>
          </cell>
          <cell r="D32">
            <v>414002532</v>
          </cell>
          <cell r="E32" t="str">
            <v>Maison d'accueil des sans-logis, foyer de la mère et des tout petits (MA)</v>
          </cell>
          <cell r="F32" t="str">
            <v>BE42 2400 6160 0054</v>
          </cell>
          <cell r="G32">
            <v>41647.910000000003</v>
          </cell>
          <cell r="H32">
            <v>30766.400000000001</v>
          </cell>
          <cell r="I32">
            <v>25000</v>
          </cell>
          <cell r="J32">
            <v>97414.31</v>
          </cell>
          <cell r="K32">
            <v>82802.163499999995</v>
          </cell>
        </row>
        <row r="33">
          <cell r="A33">
            <v>1</v>
          </cell>
          <cell r="B33">
            <v>124</v>
          </cell>
          <cell r="C33">
            <v>10093870</v>
          </cell>
          <cell r="D33">
            <v>414002532</v>
          </cell>
          <cell r="E33" t="str">
            <v>Maison d'accueil des sans-logis, foyer de la mère et des tout petits (MVC)</v>
          </cell>
          <cell r="F33" t="str">
            <v>BE42 2400 6160 0054</v>
          </cell>
          <cell r="I33">
            <v>12500</v>
          </cell>
          <cell r="J33">
            <v>12500</v>
          </cell>
          <cell r="K33">
            <v>10625</v>
          </cell>
        </row>
        <row r="34">
          <cell r="A34">
            <v>1</v>
          </cell>
          <cell r="B34">
            <v>127</v>
          </cell>
          <cell r="C34">
            <v>10117998</v>
          </cell>
          <cell r="D34">
            <v>864153105</v>
          </cell>
          <cell r="E34" t="str">
            <v>Le Triangle (MA)</v>
          </cell>
          <cell r="F34" t="str">
            <v>BE49 0014 2604 2971</v>
          </cell>
          <cell r="G34">
            <v>41647.910000000003</v>
          </cell>
          <cell r="I34">
            <v>25000</v>
          </cell>
          <cell r="J34">
            <v>66647.91</v>
          </cell>
          <cell r="K34">
            <v>56650.723500000007</v>
          </cell>
        </row>
        <row r="35">
          <cell r="A35">
            <v>1</v>
          </cell>
          <cell r="B35">
            <v>128</v>
          </cell>
          <cell r="C35">
            <v>10099217</v>
          </cell>
          <cell r="D35">
            <v>443447178</v>
          </cell>
          <cell r="E35" t="str">
            <v>Maison du pain (MA)</v>
          </cell>
          <cell r="F35" t="str">
            <v>BE93 0682 3418 1467</v>
          </cell>
          <cell r="G35">
            <v>27765.27</v>
          </cell>
          <cell r="I35">
            <v>25000</v>
          </cell>
          <cell r="J35">
            <v>52765.270000000004</v>
          </cell>
          <cell r="K35">
            <v>44850.479500000001</v>
          </cell>
        </row>
        <row r="36">
          <cell r="A36">
            <v>1</v>
          </cell>
          <cell r="B36">
            <v>128</v>
          </cell>
          <cell r="C36">
            <v>10099217</v>
          </cell>
          <cell r="D36">
            <v>443447178</v>
          </cell>
          <cell r="E36" t="str">
            <v>Maison du pain (MVC)</v>
          </cell>
          <cell r="F36" t="str">
            <v>BE93 0682 3418 1467</v>
          </cell>
          <cell r="I36">
            <v>12500</v>
          </cell>
          <cell r="J36">
            <v>12500</v>
          </cell>
          <cell r="K36">
            <v>10625</v>
          </cell>
        </row>
        <row r="37">
          <cell r="A37">
            <v>1</v>
          </cell>
          <cell r="B37">
            <v>129</v>
          </cell>
          <cell r="C37">
            <v>10093394</v>
          </cell>
          <cell r="D37">
            <v>410179148</v>
          </cell>
          <cell r="E37" t="str">
            <v>Maison familiale (MA)</v>
          </cell>
          <cell r="F37" t="str">
            <v>BE34 7320 1872 4990</v>
          </cell>
          <cell r="G37">
            <v>41647.910000000003</v>
          </cell>
          <cell r="I37">
            <v>25000</v>
          </cell>
          <cell r="J37">
            <v>66647.91</v>
          </cell>
          <cell r="K37">
            <v>56650.723500000007</v>
          </cell>
        </row>
        <row r="38">
          <cell r="A38">
            <v>1</v>
          </cell>
          <cell r="B38">
            <v>129</v>
          </cell>
          <cell r="C38">
            <v>10093394</v>
          </cell>
          <cell r="D38">
            <v>410179148</v>
          </cell>
          <cell r="E38" t="str">
            <v>Maison familiale (MVC)</v>
          </cell>
          <cell r="F38" t="str">
            <v>BE34 7320 1872 4990</v>
          </cell>
          <cell r="I38">
            <v>12500</v>
          </cell>
          <cell r="J38">
            <v>12500</v>
          </cell>
          <cell r="K38">
            <v>10625</v>
          </cell>
        </row>
        <row r="39">
          <cell r="A39">
            <v>1</v>
          </cell>
          <cell r="B39">
            <v>130</v>
          </cell>
          <cell r="C39">
            <v>10093403</v>
          </cell>
          <cell r="D39">
            <v>410226757</v>
          </cell>
          <cell r="E39" t="str">
            <v>Maison Marie-Louise (MA)</v>
          </cell>
          <cell r="F39" t="str">
            <v>BE92 7925 4723 2323</v>
          </cell>
          <cell r="G39">
            <v>27706.54</v>
          </cell>
          <cell r="H39">
            <v>61532.79</v>
          </cell>
          <cell r="I39">
            <v>25000</v>
          </cell>
          <cell r="J39">
            <v>114239.33</v>
          </cell>
          <cell r="K39">
            <v>97103.430500000002</v>
          </cell>
        </row>
        <row r="40">
          <cell r="A40">
            <v>1</v>
          </cell>
          <cell r="B40">
            <v>130</v>
          </cell>
          <cell r="C40">
            <v>10093403</v>
          </cell>
          <cell r="D40">
            <v>410226757</v>
          </cell>
          <cell r="E40" t="str">
            <v>Maison Marie-Louise (MVC)</v>
          </cell>
          <cell r="F40" t="str">
            <v>BE92 7925 4723 2323</v>
          </cell>
          <cell r="I40">
            <v>12500</v>
          </cell>
          <cell r="J40">
            <v>12500</v>
          </cell>
          <cell r="K40">
            <v>10625</v>
          </cell>
        </row>
        <row r="41">
          <cell r="A41">
            <v>1</v>
          </cell>
          <cell r="B41">
            <v>131</v>
          </cell>
          <cell r="C41">
            <v>10095050</v>
          </cell>
          <cell r="D41">
            <v>420408193</v>
          </cell>
          <cell r="E41" t="str">
            <v>Maison d'Accueil Saint-Paul</v>
          </cell>
          <cell r="F41" t="str">
            <v>BE82 7995 1594 9668</v>
          </cell>
          <cell r="G41">
            <v>13823.91</v>
          </cell>
          <cell r="I41">
            <v>25000</v>
          </cell>
          <cell r="J41">
            <v>38823.910000000003</v>
          </cell>
          <cell r="K41">
            <v>33000.323499999999</v>
          </cell>
        </row>
        <row r="42">
          <cell r="A42">
            <v>1</v>
          </cell>
          <cell r="B42">
            <v>132</v>
          </cell>
          <cell r="C42">
            <v>10119520</v>
          </cell>
          <cell r="D42">
            <v>880297962</v>
          </cell>
          <cell r="E42" t="str">
            <v>Thaïs</v>
          </cell>
          <cell r="F42" t="str">
            <v>BE10 0014 8768 9404</v>
          </cell>
          <cell r="G42">
            <v>27765.27</v>
          </cell>
          <cell r="I42">
            <v>25000</v>
          </cell>
          <cell r="J42">
            <v>52765.270000000004</v>
          </cell>
          <cell r="K42">
            <v>44850.479500000001</v>
          </cell>
        </row>
        <row r="43">
          <cell r="A43">
            <v>1</v>
          </cell>
          <cell r="B43">
            <v>133</v>
          </cell>
          <cell r="C43">
            <v>10104388</v>
          </cell>
          <cell r="D43">
            <v>473894983</v>
          </cell>
          <cell r="E43" t="str">
            <v>Le Tremplin</v>
          </cell>
          <cell r="F43" t="str">
            <v>BE89 0682 2515 2585</v>
          </cell>
          <cell r="G43">
            <v>27765.27</v>
          </cell>
          <cell r="I43">
            <v>25000</v>
          </cell>
          <cell r="J43">
            <v>52765.270000000004</v>
          </cell>
          <cell r="K43">
            <v>44850.479500000001</v>
          </cell>
        </row>
        <row r="44">
          <cell r="A44">
            <v>1</v>
          </cell>
          <cell r="B44">
            <v>134</v>
          </cell>
          <cell r="C44">
            <v>10094707</v>
          </cell>
          <cell r="D44">
            <v>418559057</v>
          </cell>
          <cell r="E44" t="str">
            <v>Collectif contre les violences familiales et l'exclusion</v>
          </cell>
          <cell r="F44" t="str">
            <v>BE21 0682 2105 0903</v>
          </cell>
          <cell r="G44">
            <v>13823.91</v>
          </cell>
          <cell r="H44">
            <v>30766.400000000001</v>
          </cell>
          <cell r="I44">
            <v>25000</v>
          </cell>
          <cell r="J44">
            <v>69590.31</v>
          </cell>
          <cell r="K44">
            <v>59151.763499999994</v>
          </cell>
        </row>
        <row r="45">
          <cell r="A45">
            <v>1</v>
          </cell>
          <cell r="B45">
            <v>136</v>
          </cell>
          <cell r="C45">
            <v>10093470</v>
          </cell>
          <cell r="D45">
            <v>410662663</v>
          </cell>
          <cell r="E45" t="str">
            <v>Service d'Entraide familiale</v>
          </cell>
          <cell r="F45" t="str">
            <v>BE34 0000 2750 8590</v>
          </cell>
          <cell r="G45">
            <v>0</v>
          </cell>
          <cell r="I45">
            <v>25000</v>
          </cell>
          <cell r="J45">
            <v>25000</v>
          </cell>
          <cell r="K45">
            <v>21250</v>
          </cell>
        </row>
        <row r="46">
          <cell r="A46">
            <v>1</v>
          </cell>
          <cell r="B46">
            <v>137</v>
          </cell>
          <cell r="C46">
            <v>10097455</v>
          </cell>
          <cell r="D46">
            <v>433114007</v>
          </cell>
          <cell r="E46" t="str">
            <v>Soleil du Coeur</v>
          </cell>
          <cell r="F46" t="str">
            <v>BE37 7512 0562 9128</v>
          </cell>
          <cell r="G46">
            <v>0</v>
          </cell>
          <cell r="I46">
            <v>25000</v>
          </cell>
          <cell r="J46">
            <v>25000</v>
          </cell>
          <cell r="K46">
            <v>21250</v>
          </cell>
        </row>
        <row r="47">
          <cell r="A47">
            <v>1</v>
          </cell>
          <cell r="B47">
            <v>138</v>
          </cell>
          <cell r="C47">
            <v>10094011</v>
          </cell>
          <cell r="D47">
            <v>414844947</v>
          </cell>
          <cell r="E47" t="str">
            <v>Terre nouvelle (MA)</v>
          </cell>
          <cell r="F47" t="str">
            <v>BE37 7320 0292 7128</v>
          </cell>
          <cell r="G47">
            <v>13823.91</v>
          </cell>
          <cell r="H47">
            <v>30766.400000000001</v>
          </cell>
          <cell r="I47">
            <v>25000</v>
          </cell>
          <cell r="J47">
            <v>69590.31</v>
          </cell>
          <cell r="K47">
            <v>59151.763499999994</v>
          </cell>
        </row>
        <row r="48">
          <cell r="A48">
            <v>1</v>
          </cell>
          <cell r="B48">
            <v>138</v>
          </cell>
          <cell r="C48">
            <v>10094011</v>
          </cell>
          <cell r="D48">
            <v>414844947</v>
          </cell>
          <cell r="E48" t="str">
            <v>Terre nouvelle (MVC)</v>
          </cell>
          <cell r="F48" t="str">
            <v>BE37 7320 0292 7128</v>
          </cell>
          <cell r="I48">
            <v>12500</v>
          </cell>
          <cell r="J48">
            <v>12500</v>
          </cell>
          <cell r="K48">
            <v>10625</v>
          </cell>
        </row>
        <row r="49">
          <cell r="A49">
            <v>1</v>
          </cell>
          <cell r="B49">
            <v>139</v>
          </cell>
          <cell r="C49">
            <v>10101307</v>
          </cell>
          <cell r="D49">
            <v>455423413</v>
          </cell>
          <cell r="E49" t="str">
            <v>Sürya</v>
          </cell>
          <cell r="F49" t="str">
            <v>BE94 6342 3131 0114</v>
          </cell>
          <cell r="G49">
            <v>27765.27</v>
          </cell>
          <cell r="I49">
            <v>25000</v>
          </cell>
          <cell r="J49">
            <v>52765.270000000004</v>
          </cell>
          <cell r="K49">
            <v>44850.479500000001</v>
          </cell>
        </row>
        <row r="50">
          <cell r="A50">
            <v>1</v>
          </cell>
          <cell r="B50">
            <v>140</v>
          </cell>
          <cell r="C50">
            <v>10094046</v>
          </cell>
          <cell r="D50">
            <v>415047954</v>
          </cell>
          <cell r="E50" t="str">
            <v>Association Chrétienne des Institutions Sociales et de Santé (MA)</v>
          </cell>
          <cell r="F50" t="str">
            <v>BE59 3630 0499 4126</v>
          </cell>
          <cell r="G50">
            <v>27765.27</v>
          </cell>
          <cell r="I50">
            <v>25000</v>
          </cell>
          <cell r="J50">
            <v>52765.270000000004</v>
          </cell>
          <cell r="K50">
            <v>44850.479500000001</v>
          </cell>
        </row>
        <row r="51">
          <cell r="A51">
            <v>1</v>
          </cell>
          <cell r="B51">
            <v>140</v>
          </cell>
          <cell r="C51">
            <v>10094046</v>
          </cell>
          <cell r="D51">
            <v>415047954</v>
          </cell>
          <cell r="E51" t="str">
            <v>Association Chrétienne des Institutions Sociales et de Santé (MVC)</v>
          </cell>
          <cell r="F51" t="str">
            <v>BE59 3630 0499 4126</v>
          </cell>
          <cell r="I51">
            <v>12500</v>
          </cell>
          <cell r="J51">
            <v>12500</v>
          </cell>
          <cell r="K51">
            <v>10625</v>
          </cell>
        </row>
        <row r="52">
          <cell r="A52">
            <v>1</v>
          </cell>
          <cell r="B52">
            <v>142</v>
          </cell>
          <cell r="C52">
            <v>10094202</v>
          </cell>
          <cell r="D52">
            <v>415919370</v>
          </cell>
          <cell r="E52" t="str">
            <v>Le Goéland</v>
          </cell>
          <cell r="F52" t="str">
            <v>BE79 7995 0779 8133</v>
          </cell>
          <cell r="G52">
            <v>27765.27</v>
          </cell>
          <cell r="I52">
            <v>25000</v>
          </cell>
          <cell r="J52">
            <v>52765.270000000004</v>
          </cell>
          <cell r="K52">
            <v>44850.479500000001</v>
          </cell>
        </row>
        <row r="53">
          <cell r="A53">
            <v>1</v>
          </cell>
          <cell r="B53">
            <v>143</v>
          </cell>
          <cell r="C53">
            <v>10096759</v>
          </cell>
          <cell r="D53">
            <v>429412763</v>
          </cell>
          <cell r="E53" t="str">
            <v>Aux chênes de Mambré (MA)</v>
          </cell>
          <cell r="F53" t="str">
            <v>BE95 0682 0184 0758</v>
          </cell>
          <cell r="G53">
            <v>27765.27</v>
          </cell>
          <cell r="I53">
            <v>25000</v>
          </cell>
          <cell r="J53">
            <v>52765.270000000004</v>
          </cell>
          <cell r="K53">
            <v>44850.479500000001</v>
          </cell>
        </row>
        <row r="54">
          <cell r="A54">
            <v>1</v>
          </cell>
          <cell r="B54">
            <v>143</v>
          </cell>
          <cell r="C54">
            <v>10096759</v>
          </cell>
          <cell r="D54">
            <v>429412763</v>
          </cell>
          <cell r="E54" t="str">
            <v>Aux chênes de Mambré (MVC)</v>
          </cell>
          <cell r="F54" t="str">
            <v>BE95 0682 0184 0758</v>
          </cell>
          <cell r="I54">
            <v>12500</v>
          </cell>
          <cell r="J54">
            <v>12500</v>
          </cell>
          <cell r="K54">
            <v>10625</v>
          </cell>
        </row>
        <row r="55">
          <cell r="A55">
            <v>1</v>
          </cell>
          <cell r="B55">
            <v>145</v>
          </cell>
          <cell r="C55">
            <v>10104961</v>
          </cell>
          <cell r="D55">
            <v>476474193</v>
          </cell>
          <cell r="E55" t="str">
            <v>Oxygène</v>
          </cell>
          <cell r="F55" t="str">
            <v>BE74 0682 3756 0707</v>
          </cell>
          <cell r="G55">
            <v>41647.910000000003</v>
          </cell>
          <cell r="I55">
            <v>25000</v>
          </cell>
          <cell r="J55">
            <v>66647.91</v>
          </cell>
          <cell r="K55">
            <v>56650.723500000007</v>
          </cell>
        </row>
        <row r="56">
          <cell r="A56">
            <v>1</v>
          </cell>
          <cell r="B56">
            <v>147</v>
          </cell>
          <cell r="C56">
            <v>10093477</v>
          </cell>
          <cell r="D56">
            <v>410694139</v>
          </cell>
          <cell r="E56" t="str">
            <v>Solidarité Groupement Social Féminin Libéral</v>
          </cell>
          <cell r="F56" t="str">
            <v>BE84 2100 9734 9959</v>
          </cell>
          <cell r="G56">
            <v>27765.27</v>
          </cell>
          <cell r="I56">
            <v>25000</v>
          </cell>
          <cell r="J56">
            <v>52765.270000000004</v>
          </cell>
          <cell r="K56">
            <v>44850.479500000001</v>
          </cell>
        </row>
        <row r="57">
          <cell r="A57">
            <v>1</v>
          </cell>
          <cell r="B57">
            <v>148</v>
          </cell>
          <cell r="C57">
            <v>10094639</v>
          </cell>
          <cell r="D57">
            <v>418281618</v>
          </cell>
          <cell r="E57" t="str">
            <v>Maison maternelle du Brabant Wallon (MA)</v>
          </cell>
          <cell r="F57" t="str">
            <v>BE20 0682 2010 5656</v>
          </cell>
          <cell r="G57">
            <v>13823.91</v>
          </cell>
          <cell r="H57">
            <v>30766.400000000001</v>
          </cell>
          <cell r="I57">
            <v>25000</v>
          </cell>
          <cell r="J57">
            <v>69590.31</v>
          </cell>
          <cell r="K57">
            <v>59151.763499999994</v>
          </cell>
        </row>
        <row r="58">
          <cell r="A58">
            <v>1</v>
          </cell>
          <cell r="B58">
            <v>148</v>
          </cell>
          <cell r="C58">
            <v>10094639</v>
          </cell>
          <cell r="D58">
            <v>418281618</v>
          </cell>
          <cell r="E58" t="str">
            <v>Maison maternelle du Brabant Wallon (MVC)</v>
          </cell>
          <cell r="F58" t="str">
            <v>BE20 0682 2010 5656</v>
          </cell>
          <cell r="I58">
            <v>12500</v>
          </cell>
          <cell r="J58">
            <v>12500</v>
          </cell>
          <cell r="K58">
            <v>10625</v>
          </cell>
        </row>
        <row r="59">
          <cell r="A59">
            <v>1</v>
          </cell>
          <cell r="B59">
            <v>149</v>
          </cell>
          <cell r="C59">
            <v>10108076</v>
          </cell>
          <cell r="D59">
            <v>556925005</v>
          </cell>
          <cell r="E59" t="str">
            <v>Le 26</v>
          </cell>
          <cell r="F59" t="str">
            <v>BE41 7320 3174 4010</v>
          </cell>
          <cell r="G59">
            <v>27706.54</v>
          </cell>
          <cell r="H59">
            <v>61532.79</v>
          </cell>
          <cell r="I59">
            <v>25000</v>
          </cell>
          <cell r="J59">
            <v>114239.33</v>
          </cell>
          <cell r="K59">
            <v>97103.430500000002</v>
          </cell>
        </row>
        <row r="60">
          <cell r="A60">
            <v>1</v>
          </cell>
          <cell r="B60">
            <v>150</v>
          </cell>
          <cell r="C60">
            <v>10102250</v>
          </cell>
          <cell r="D60">
            <v>460339036</v>
          </cell>
          <cell r="E60" t="str">
            <v>Maison maternelle Fernand Philippe (MA)</v>
          </cell>
          <cell r="F60" t="str">
            <v>BE95 7320 3765 6158</v>
          </cell>
          <cell r="G60">
            <v>55530.54</v>
          </cell>
          <cell r="H60">
            <v>61532.79</v>
          </cell>
          <cell r="I60">
            <v>25000</v>
          </cell>
          <cell r="J60">
            <v>142063.33000000002</v>
          </cell>
          <cell r="K60">
            <v>120753.83050000001</v>
          </cell>
        </row>
        <row r="61">
          <cell r="A61">
            <v>1</v>
          </cell>
          <cell r="B61">
            <v>150</v>
          </cell>
          <cell r="C61">
            <v>10102250</v>
          </cell>
          <cell r="D61">
            <v>460339036</v>
          </cell>
          <cell r="E61" t="str">
            <v>Maison maternelle Fernand Philippe (MVC)</v>
          </cell>
          <cell r="F61" t="str">
            <v>BE95 7320 3765 6158</v>
          </cell>
          <cell r="I61">
            <v>12500</v>
          </cell>
          <cell r="J61">
            <v>12500</v>
          </cell>
          <cell r="K61">
            <v>10625</v>
          </cell>
        </row>
        <row r="62">
          <cell r="A62">
            <v>1</v>
          </cell>
          <cell r="B62">
            <v>151</v>
          </cell>
          <cell r="C62">
            <v>10095796</v>
          </cell>
          <cell r="D62">
            <v>424206635</v>
          </cell>
          <cell r="E62" t="str">
            <v>Espoir</v>
          </cell>
          <cell r="F62" t="str">
            <v>BE75 0682 3084 3051</v>
          </cell>
          <cell r="G62">
            <v>41647.910000000003</v>
          </cell>
          <cell r="H62">
            <v>30766.400000000001</v>
          </cell>
          <cell r="I62">
            <v>25000</v>
          </cell>
          <cell r="J62">
            <v>97414.31</v>
          </cell>
          <cell r="K62">
            <v>82802.163499999995</v>
          </cell>
        </row>
        <row r="63">
          <cell r="A63">
            <v>1</v>
          </cell>
          <cell r="B63">
            <v>152</v>
          </cell>
          <cell r="C63">
            <v>10094726</v>
          </cell>
          <cell r="D63">
            <v>418658928</v>
          </cell>
          <cell r="E63" t="str">
            <v>Accueil et vie</v>
          </cell>
          <cell r="F63" t="str">
            <v>BE10 2700 1872 5804</v>
          </cell>
          <cell r="G63">
            <v>41647.910000000003</v>
          </cell>
          <cell r="I63">
            <v>25000</v>
          </cell>
          <cell r="J63">
            <v>66647.91</v>
          </cell>
          <cell r="K63">
            <v>56650.723500000007</v>
          </cell>
        </row>
        <row r="64">
          <cell r="A64">
            <v>1</v>
          </cell>
          <cell r="B64">
            <v>154</v>
          </cell>
          <cell r="C64">
            <v>10094687</v>
          </cell>
          <cell r="D64">
            <v>418475519</v>
          </cell>
          <cell r="E64" t="str">
            <v>Espérance</v>
          </cell>
          <cell r="F64" t="str">
            <v>BE92 7320 2739 9723</v>
          </cell>
          <cell r="G64">
            <v>41647.910000000003</v>
          </cell>
          <cell r="I64">
            <v>25000</v>
          </cell>
          <cell r="J64">
            <v>66647.91</v>
          </cell>
          <cell r="K64">
            <v>56650.723500000007</v>
          </cell>
        </row>
        <row r="65">
          <cell r="A65">
            <v>1</v>
          </cell>
          <cell r="B65">
            <v>155</v>
          </cell>
          <cell r="C65">
            <v>10093396</v>
          </cell>
          <cell r="D65">
            <v>410182217</v>
          </cell>
          <cell r="E65" t="str">
            <v>La Maison heureuse</v>
          </cell>
          <cell r="F65" t="str">
            <v>BE27 0680 6346 2073</v>
          </cell>
          <cell r="G65">
            <v>27765.27</v>
          </cell>
          <cell r="I65">
            <v>25000</v>
          </cell>
          <cell r="J65">
            <v>52765.270000000004</v>
          </cell>
          <cell r="K65">
            <v>44850.479500000001</v>
          </cell>
        </row>
        <row r="66">
          <cell r="A66">
            <v>1</v>
          </cell>
          <cell r="B66">
            <v>157</v>
          </cell>
          <cell r="C66">
            <v>10095171</v>
          </cell>
          <cell r="D66">
            <v>421015929</v>
          </cell>
          <cell r="E66" t="str">
            <v>L'Archée (MA)</v>
          </cell>
          <cell r="F66" t="str">
            <v>BE35 3601 1130 0937</v>
          </cell>
          <cell r="G66">
            <v>41647.910000000003</v>
          </cell>
          <cell r="H66">
            <v>30766.400000000001</v>
          </cell>
          <cell r="I66">
            <v>25000</v>
          </cell>
          <cell r="J66">
            <v>97414.31</v>
          </cell>
          <cell r="K66">
            <v>82802.163499999995</v>
          </cell>
        </row>
        <row r="67">
          <cell r="A67">
            <v>1</v>
          </cell>
          <cell r="B67">
            <v>157</v>
          </cell>
          <cell r="C67">
            <v>10095171</v>
          </cell>
          <cell r="D67">
            <v>421015929</v>
          </cell>
          <cell r="E67" t="str">
            <v>L'Archée (MVC)</v>
          </cell>
          <cell r="F67" t="str">
            <v>BE35 3601 1130 0937</v>
          </cell>
          <cell r="I67">
            <v>12500</v>
          </cell>
          <cell r="J67">
            <v>12500</v>
          </cell>
          <cell r="K67">
            <v>10625</v>
          </cell>
        </row>
        <row r="68">
          <cell r="A68">
            <v>1</v>
          </cell>
          <cell r="B68">
            <v>158</v>
          </cell>
          <cell r="C68">
            <v>10093406</v>
          </cell>
          <cell r="D68">
            <v>410262191</v>
          </cell>
          <cell r="E68" t="str">
            <v>Mères et enfants (MA)</v>
          </cell>
          <cell r="F68" t="str">
            <v>BE56 0012 0111 1388</v>
          </cell>
          <cell r="G68">
            <v>41647.910000000003</v>
          </cell>
          <cell r="I68">
            <v>25000</v>
          </cell>
          <cell r="J68">
            <v>66647.91</v>
          </cell>
          <cell r="K68">
            <v>56650.723500000007</v>
          </cell>
        </row>
        <row r="69">
          <cell r="A69">
            <v>1</v>
          </cell>
          <cell r="B69">
            <v>158</v>
          </cell>
          <cell r="C69">
            <v>10093406</v>
          </cell>
          <cell r="D69">
            <v>410262191</v>
          </cell>
          <cell r="E69" t="str">
            <v>Mères et enfants (MVC)</v>
          </cell>
          <cell r="F69" t="str">
            <v>BE56 0012 0111 1388</v>
          </cell>
          <cell r="I69">
            <v>12500</v>
          </cell>
          <cell r="J69">
            <v>12500</v>
          </cell>
          <cell r="K69">
            <v>10625</v>
          </cell>
        </row>
        <row r="70">
          <cell r="A70">
            <v>1</v>
          </cell>
          <cell r="B70">
            <v>265</v>
          </cell>
          <cell r="C70">
            <v>10094462</v>
          </cell>
          <cell r="D70">
            <v>417427721</v>
          </cell>
          <cell r="E70" t="str">
            <v>IMP La Providence</v>
          </cell>
          <cell r="F70" t="str">
            <v>BE07 0682 4141 7566</v>
          </cell>
          <cell r="I70">
            <v>25000</v>
          </cell>
          <cell r="J70">
            <v>25000</v>
          </cell>
          <cell r="K70">
            <v>21250</v>
          </cell>
        </row>
        <row r="71">
          <cell r="A71">
            <v>1</v>
          </cell>
          <cell r="B71">
            <v>176</v>
          </cell>
          <cell r="C71">
            <v>10106634</v>
          </cell>
          <cell r="D71">
            <v>533735669</v>
          </cell>
          <cell r="E71" t="str">
            <v>Le Tournesol</v>
          </cell>
          <cell r="F71" t="str">
            <v>BE51 7320 3159 4062</v>
          </cell>
          <cell r="G71">
            <v>27765.27</v>
          </cell>
          <cell r="I71">
            <v>25000</v>
          </cell>
          <cell r="J71">
            <v>52765.270000000004</v>
          </cell>
          <cell r="K71">
            <v>44850.479500000001</v>
          </cell>
        </row>
        <row r="72">
          <cell r="A72">
            <v>1</v>
          </cell>
          <cell r="B72">
            <v>171</v>
          </cell>
          <cell r="C72">
            <v>10108562</v>
          </cell>
          <cell r="D72">
            <v>597749038</v>
          </cell>
          <cell r="E72" t="str">
            <v>La Clairière</v>
          </cell>
          <cell r="F72" t="str">
            <v>BE48 0018 9898 1427</v>
          </cell>
          <cell r="G72">
            <v>0</v>
          </cell>
          <cell r="I72">
            <v>25000</v>
          </cell>
          <cell r="J72">
            <v>25000</v>
          </cell>
          <cell r="K72">
            <v>21250</v>
          </cell>
        </row>
        <row r="73">
          <cell r="A73">
            <v>1</v>
          </cell>
          <cell r="B73">
            <v>181</v>
          </cell>
          <cell r="D73">
            <v>717651827</v>
          </cell>
          <cell r="E73" t="str">
            <v>Metanoïa</v>
          </cell>
          <cell r="F73" t="str">
            <v>BE93 1262 0844 3067</v>
          </cell>
          <cell r="G73">
            <v>41647.910000000003</v>
          </cell>
          <cell r="I73">
            <v>25000</v>
          </cell>
          <cell r="J73">
            <v>66647.91</v>
          </cell>
          <cell r="K73">
            <v>56650.723500000007</v>
          </cell>
        </row>
        <row r="76">
          <cell r="D76" t="str">
            <v>NNE</v>
          </cell>
          <cell r="E76" t="str">
            <v>Dénomination</v>
          </cell>
          <cell r="F76" t="str">
            <v>Compte financier</v>
          </cell>
          <cell r="G76" t="str">
            <v>Mission de post-hébergement</v>
          </cell>
          <cell r="H76" t="str">
            <v>Mission de lutte contre les violences conjugales</v>
          </cell>
          <cell r="I76" t="str">
            <v>Frais de fonctionnement</v>
          </cell>
          <cell r="J76" t="str">
            <v>Total</v>
          </cell>
          <cell r="K76" t="str">
            <v>avance</v>
          </cell>
        </row>
        <row r="77">
          <cell r="A77">
            <v>2</v>
          </cell>
          <cell r="B77">
            <v>106</v>
          </cell>
          <cell r="C77">
            <v>10091363</v>
          </cell>
          <cell r="D77">
            <v>211104860</v>
          </cell>
          <cell r="E77" t="str">
            <v>CPAS de Tournai</v>
          </cell>
          <cell r="F77" t="str">
            <v>BE28 0910 1116 3820</v>
          </cell>
          <cell r="G77">
            <v>27765.27</v>
          </cell>
          <cell r="I77">
            <v>25000</v>
          </cell>
          <cell r="J77">
            <v>52765.270000000004</v>
          </cell>
          <cell r="K77">
            <v>44850.479500000001</v>
          </cell>
        </row>
        <row r="78">
          <cell r="A78">
            <v>2</v>
          </cell>
          <cell r="B78">
            <v>123</v>
          </cell>
          <cell r="C78">
            <v>10091362</v>
          </cell>
          <cell r="D78">
            <v>211085163</v>
          </cell>
          <cell r="E78" t="str">
            <v>CPAS de Namur</v>
          </cell>
          <cell r="F78" t="str">
            <v>BE31 0910 0101 1455</v>
          </cell>
          <cell r="G78">
            <v>41647.910000000003</v>
          </cell>
          <cell r="I78">
            <v>25000</v>
          </cell>
          <cell r="J78">
            <v>66647.91</v>
          </cell>
          <cell r="K78">
            <v>56650.723500000007</v>
          </cell>
        </row>
        <row r="79">
          <cell r="A79">
            <v>2</v>
          </cell>
          <cell r="B79">
            <v>125</v>
          </cell>
          <cell r="C79">
            <v>10091472</v>
          </cell>
          <cell r="D79">
            <v>212158992</v>
          </cell>
          <cell r="E79" t="str">
            <v>CPAS de Peruwelz (MA)</v>
          </cell>
          <cell r="F79" t="str">
            <v>BE98 0910 0096 6793</v>
          </cell>
          <cell r="G79">
            <v>41647.910000000003</v>
          </cell>
          <cell r="I79">
            <v>25000</v>
          </cell>
          <cell r="J79">
            <v>66647.91</v>
          </cell>
          <cell r="K79">
            <v>56650.723500000007</v>
          </cell>
        </row>
        <row r="80">
          <cell r="A80">
            <v>2</v>
          </cell>
          <cell r="B80">
            <v>125</v>
          </cell>
          <cell r="C80">
            <v>10091472</v>
          </cell>
          <cell r="D80">
            <v>212158992</v>
          </cell>
          <cell r="E80" t="str">
            <v>CPAS de Peruwelz (MVC)</v>
          </cell>
          <cell r="F80" t="str">
            <v>BE98 0910 0096 6793</v>
          </cell>
          <cell r="I80">
            <v>12500</v>
          </cell>
          <cell r="J80">
            <v>12500</v>
          </cell>
          <cell r="K80">
            <v>10625</v>
          </cell>
        </row>
        <row r="81">
          <cell r="A81">
            <v>2</v>
          </cell>
          <cell r="B81">
            <v>146</v>
          </cell>
          <cell r="C81">
            <v>10091581</v>
          </cell>
          <cell r="D81">
            <v>212358536</v>
          </cell>
          <cell r="E81" t="str">
            <v>CPAS de Charleroi (MA)</v>
          </cell>
          <cell r="F81" t="str">
            <v>BE49 0910 0095 4871</v>
          </cell>
          <cell r="G81">
            <v>27765.27</v>
          </cell>
          <cell r="I81">
            <v>25000</v>
          </cell>
          <cell r="J81">
            <v>52765.270000000004</v>
          </cell>
          <cell r="K81">
            <v>44850.479500000001</v>
          </cell>
        </row>
        <row r="82">
          <cell r="A82">
            <v>2</v>
          </cell>
          <cell r="B82">
            <v>161</v>
          </cell>
          <cell r="C82">
            <v>10091353</v>
          </cell>
          <cell r="D82">
            <v>207889113</v>
          </cell>
          <cell r="E82" t="str">
            <v>CPAS de Mons (MA)</v>
          </cell>
          <cell r="F82" t="str">
            <v>BE27 0910 0096 4773</v>
          </cell>
          <cell r="G82">
            <v>27765.27</v>
          </cell>
          <cell r="I82">
            <v>25000</v>
          </cell>
          <cell r="J82">
            <v>52765.270000000004</v>
          </cell>
          <cell r="K82">
            <v>44850.479500000001</v>
          </cell>
        </row>
        <row r="83">
          <cell r="A83">
            <v>3</v>
          </cell>
          <cell r="B83">
            <v>153</v>
          </cell>
          <cell r="C83">
            <v>10091203</v>
          </cell>
          <cell r="D83">
            <v>207294443</v>
          </cell>
          <cell r="E83" t="str">
            <v>Ville de Mouscron (MA)</v>
          </cell>
          <cell r="F83" t="str">
            <v>BE12 0910 1272 3092</v>
          </cell>
          <cell r="G83">
            <v>27765.27</v>
          </cell>
          <cell r="I83">
            <v>25000</v>
          </cell>
          <cell r="J83">
            <v>52765.270000000004</v>
          </cell>
          <cell r="K83">
            <v>44850.479500000001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Travailleur"/>
      <sheetName val="ficheSalaire"/>
      <sheetName val="sourceData"/>
    </sheetNames>
    <sheetDataSet>
      <sheetData sheetId="0">
        <row r="1">
          <cell r="B1" t="str">
            <v>Nom</v>
          </cell>
        </row>
      </sheetData>
      <sheetData sheetId="1"/>
      <sheetData sheetId="2">
        <row r="1">
          <cell r="A1" t="str">
            <v>Bachelier</v>
          </cell>
        </row>
        <row r="2">
          <cell r="A2" t="str">
            <v>CEB</v>
          </cell>
        </row>
        <row r="3">
          <cell r="A3" t="str">
            <v>CESI</v>
          </cell>
        </row>
        <row r="4">
          <cell r="A4" t="str">
            <v>CESS</v>
          </cell>
        </row>
        <row r="5">
          <cell r="A5" t="str">
            <v>Doctorat</v>
          </cell>
        </row>
        <row r="6">
          <cell r="A6" t="str">
            <v>Master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tion du service"/>
      <sheetName val="Charges de fonctionnement"/>
      <sheetName val="Charges de personnel"/>
      <sheetName val="Charges d'amortissements"/>
      <sheetName val="Validation"/>
    </sheetNames>
    <sheetDataSet>
      <sheetData sheetId="0"/>
      <sheetData sheetId="1"/>
      <sheetData sheetId="2"/>
      <sheetData sheetId="3"/>
      <sheetData sheetId="4">
        <row r="2">
          <cell r="D2" t="str">
            <v>Virement</v>
          </cell>
        </row>
        <row r="3">
          <cell r="D3" t="str">
            <v>Liquide (caisse)</v>
          </cell>
        </row>
        <row r="4">
          <cell r="D4" t="str">
            <v>Carte de crédit</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G17"/>
  <sheetViews>
    <sheetView zoomScaleNormal="100" workbookViewId="0">
      <selection activeCell="A16" sqref="A16:XFD16"/>
    </sheetView>
  </sheetViews>
  <sheetFormatPr baseColWidth="10" defaultRowHeight="14.4" x14ac:dyDescent="0.3"/>
  <sheetData>
    <row r="1" spans="1:7" x14ac:dyDescent="0.3">
      <c r="A1" t="s">
        <v>0</v>
      </c>
    </row>
    <row r="2" spans="1:7" x14ac:dyDescent="0.3">
      <c r="A2" t="s">
        <v>405</v>
      </c>
    </row>
    <row r="3" spans="1:7" x14ac:dyDescent="0.3">
      <c r="A3" t="s">
        <v>85</v>
      </c>
    </row>
    <row r="4" spans="1:7" ht="15.75" customHeight="1" x14ac:dyDescent="0.3">
      <c r="A4" t="s">
        <v>86</v>
      </c>
    </row>
    <row r="5" spans="1:7" x14ac:dyDescent="0.3">
      <c r="A5" t="s">
        <v>74</v>
      </c>
      <c r="C5" t="s">
        <v>465</v>
      </c>
    </row>
    <row r="6" spans="1:7" x14ac:dyDescent="0.3">
      <c r="A6" t="s">
        <v>75</v>
      </c>
      <c r="C6" t="s">
        <v>466</v>
      </c>
    </row>
    <row r="9" spans="1:7" x14ac:dyDescent="0.3">
      <c r="A9" t="s">
        <v>87</v>
      </c>
    </row>
    <row r="11" spans="1:7" x14ac:dyDescent="0.3">
      <c r="A11" s="1" t="s">
        <v>15</v>
      </c>
    </row>
    <row r="12" spans="1:7" x14ac:dyDescent="0.3">
      <c r="A12" t="s">
        <v>88</v>
      </c>
      <c r="C12" t="e">
        <f>INDEX(Coordonnees,MATCH($C$14,PO_ID,0),2)</f>
        <v>#N/A</v>
      </c>
    </row>
    <row r="13" spans="1:7" x14ac:dyDescent="0.3">
      <c r="A13" t="s">
        <v>1</v>
      </c>
      <c r="C13" t="e">
        <f>INDEX(Coordonnees,MATCH($C$14,PO_ID,0),3)</f>
        <v>#N/A</v>
      </c>
      <c r="E13" s="43" t="e">
        <f>INDEX(Coordonnees,MATCH($C$14,PO_ID,0),4)</f>
        <v>#N/A</v>
      </c>
      <c r="F13" s="42" t="e">
        <f>INDEX(Coordonnees,MATCH($C$14,PO_ID,0),5)</f>
        <v>#N/A</v>
      </c>
      <c r="G13" t="e">
        <f>INDEX(Coordonnees,MATCH($C$14,PO_ID,0),6)</f>
        <v>#N/A</v>
      </c>
    </row>
    <row r="14" spans="1:7" x14ac:dyDescent="0.3">
      <c r="A14" t="s">
        <v>2</v>
      </c>
      <c r="C14" s="41"/>
    </row>
    <row r="15" spans="1:7" x14ac:dyDescent="0.3">
      <c r="A15" t="s">
        <v>3</v>
      </c>
      <c r="D15" t="e">
        <f>INDEX(Coordonnees,MATCH($C$14,PO_ID,0),8)</f>
        <v>#N/A</v>
      </c>
    </row>
    <row r="16" spans="1:7" x14ac:dyDescent="0.3">
      <c r="A16" t="s">
        <v>4</v>
      </c>
      <c r="D16" t="e">
        <f>INDEX(Coordonnees,MATCH($C$14,PO_ID,0),7)</f>
        <v>#N/A</v>
      </c>
    </row>
    <row r="17" spans="1:4" x14ac:dyDescent="0.3">
      <c r="A17" t="s">
        <v>5</v>
      </c>
      <c r="D17" t="e">
        <f>INDEX(Coordonnees,MATCH($C$14,PO_ID,0),9)</f>
        <v>#N/A</v>
      </c>
    </row>
  </sheetData>
  <pageMargins left="0.70866141732283472" right="0.70866141732283472" top="0.74803149606299213" bottom="0.74803149606299213" header="0.31496062992125984" footer="0.31496062992125984"/>
  <pageSetup paperSize="9" scale="95" orientation="landscape" r:id="rId1"/>
  <headerFooter>
    <oddHeader>&amp;LDécompte récapitulatif pour les services Accueil, hébergement et accompagnement des personnes en difficultés  -  &amp;A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20"/>
  <sheetViews>
    <sheetView topLeftCell="E1" zoomScaleNormal="100" workbookViewId="0">
      <selection activeCell="I1" sqref="I1:I1048576"/>
    </sheetView>
  </sheetViews>
  <sheetFormatPr baseColWidth="10" defaultColWidth="11.44140625" defaultRowHeight="14.4" x14ac:dyDescent="0.3"/>
  <cols>
    <col min="1" max="1" width="10.109375" style="6" bestFit="1" customWidth="1"/>
    <col min="2" max="2" width="67" style="6" customWidth="1"/>
    <col min="3" max="12" width="18.6640625" style="17" bestFit="1" customWidth="1"/>
    <col min="13" max="23" width="11.44140625" style="16"/>
    <col min="24" max="16384" width="11.44140625" style="2"/>
  </cols>
  <sheetData>
    <row r="1" spans="1:23" s="3" customFormat="1" ht="43.8" thickBot="1" x14ac:dyDescent="0.35">
      <c r="A1" s="4" t="s">
        <v>7</v>
      </c>
      <c r="B1" s="5" t="s">
        <v>8</v>
      </c>
      <c r="C1" s="32" t="s">
        <v>82</v>
      </c>
      <c r="D1" s="14" t="s">
        <v>9</v>
      </c>
      <c r="E1" s="14" t="s">
        <v>10</v>
      </c>
      <c r="F1" s="32" t="s">
        <v>11</v>
      </c>
      <c r="G1" s="14" t="s">
        <v>12</v>
      </c>
      <c r="H1" s="89" t="s">
        <v>406</v>
      </c>
      <c r="I1" s="14" t="s">
        <v>13</v>
      </c>
      <c r="J1" s="14" t="s">
        <v>18</v>
      </c>
      <c r="K1" s="14" t="s">
        <v>53</v>
      </c>
      <c r="L1" s="14" t="s">
        <v>84</v>
      </c>
      <c r="M1" s="15"/>
      <c r="N1" s="15"/>
      <c r="O1" s="15"/>
      <c r="P1" s="15"/>
      <c r="Q1" s="15"/>
      <c r="R1" s="15"/>
      <c r="S1" s="15"/>
      <c r="T1" s="15"/>
      <c r="U1" s="15"/>
      <c r="V1" s="15"/>
      <c r="W1" s="15"/>
    </row>
    <row r="2" spans="1:23" x14ac:dyDescent="0.3">
      <c r="A2" s="11" t="e">
        <f t="shared" ref="A2:A33" si="0">INDEX(Référence_PCMN,MATCH(B2,DEPENSES,0))</f>
        <v>#N/A</v>
      </c>
      <c r="B2" s="12"/>
      <c r="C2" s="13"/>
      <c r="D2" s="30"/>
      <c r="E2" s="57"/>
      <c r="F2" s="30"/>
      <c r="G2" s="58"/>
      <c r="H2" s="58"/>
      <c r="I2" s="30"/>
      <c r="J2" s="57"/>
      <c r="K2" s="59"/>
      <c r="L2" s="13"/>
    </row>
    <row r="3" spans="1:23" x14ac:dyDescent="0.3">
      <c r="A3" s="11" t="e">
        <f t="shared" si="0"/>
        <v>#N/A</v>
      </c>
      <c r="B3" s="12"/>
      <c r="C3" s="13"/>
      <c r="D3" s="30"/>
      <c r="E3" s="57"/>
      <c r="F3" s="30"/>
      <c r="G3" s="58"/>
      <c r="H3" s="58"/>
      <c r="I3" s="30"/>
      <c r="J3" s="57"/>
      <c r="K3" s="59"/>
      <c r="L3" s="13"/>
    </row>
    <row r="4" spans="1:23" x14ac:dyDescent="0.3">
      <c r="A4" s="11" t="e">
        <f t="shared" si="0"/>
        <v>#N/A</v>
      </c>
      <c r="B4" s="12"/>
      <c r="C4" s="31"/>
      <c r="D4" s="30"/>
      <c r="E4" s="57"/>
      <c r="F4" s="31"/>
      <c r="G4" s="58"/>
      <c r="H4" s="58"/>
      <c r="I4" s="30"/>
      <c r="J4" s="57"/>
      <c r="K4" s="30"/>
      <c r="L4" s="13"/>
    </row>
    <row r="5" spans="1:23" x14ac:dyDescent="0.3">
      <c r="A5" s="11" t="e">
        <f t="shared" si="0"/>
        <v>#N/A</v>
      </c>
      <c r="B5" s="12"/>
      <c r="C5" s="13"/>
      <c r="D5" s="13"/>
      <c r="E5" s="36"/>
      <c r="F5" s="13"/>
      <c r="G5" s="37"/>
      <c r="H5" s="37"/>
      <c r="I5" s="13"/>
      <c r="J5" s="36"/>
      <c r="K5" s="60"/>
      <c r="L5" s="13"/>
    </row>
    <row r="6" spans="1:23" x14ac:dyDescent="0.3">
      <c r="A6" s="11" t="e">
        <f t="shared" si="0"/>
        <v>#N/A</v>
      </c>
      <c r="B6" s="12"/>
      <c r="C6" s="31"/>
      <c r="D6" s="13"/>
      <c r="E6" s="36"/>
      <c r="F6" s="31"/>
      <c r="G6" s="37"/>
      <c r="H6" s="37"/>
      <c r="I6" s="13"/>
      <c r="J6" s="36"/>
      <c r="K6" s="30"/>
      <c r="L6" s="30"/>
    </row>
    <row r="7" spans="1:23" x14ac:dyDescent="0.3">
      <c r="A7" s="11" t="e">
        <f t="shared" si="0"/>
        <v>#N/A</v>
      </c>
      <c r="B7" s="12"/>
      <c r="C7" s="31"/>
      <c r="D7" s="13"/>
      <c r="E7" s="38"/>
      <c r="F7" s="31"/>
      <c r="G7" s="37"/>
      <c r="H7" s="37"/>
      <c r="I7" s="30"/>
      <c r="J7" s="36"/>
      <c r="K7" s="30"/>
      <c r="L7" s="30"/>
    </row>
    <row r="8" spans="1:23" x14ac:dyDescent="0.3">
      <c r="A8" s="11" t="e">
        <f t="shared" si="0"/>
        <v>#N/A</v>
      </c>
      <c r="B8" s="12"/>
      <c r="C8" s="31"/>
      <c r="D8" s="13"/>
      <c r="E8" s="38"/>
      <c r="F8" s="31"/>
      <c r="G8" s="37"/>
      <c r="H8" s="37"/>
      <c r="I8" s="30"/>
      <c r="J8" s="36"/>
      <c r="K8" s="30"/>
      <c r="L8" s="30"/>
    </row>
    <row r="9" spans="1:23" x14ac:dyDescent="0.3">
      <c r="A9" s="11" t="e">
        <f t="shared" si="0"/>
        <v>#N/A</v>
      </c>
      <c r="B9" s="12"/>
      <c r="C9" s="31"/>
      <c r="D9" s="13"/>
      <c r="E9" s="38"/>
      <c r="F9" s="31"/>
      <c r="G9" s="37"/>
      <c r="H9" s="37"/>
      <c r="I9" s="30"/>
      <c r="J9" s="36"/>
      <c r="K9" s="30"/>
      <c r="L9" s="30"/>
    </row>
    <row r="10" spans="1:23" x14ac:dyDescent="0.3">
      <c r="A10" s="11" t="e">
        <f t="shared" si="0"/>
        <v>#N/A</v>
      </c>
      <c r="B10" s="12"/>
      <c r="C10" s="31"/>
      <c r="D10" s="30"/>
      <c r="E10" s="38"/>
      <c r="F10" s="31"/>
      <c r="G10" s="37"/>
      <c r="H10" s="37"/>
      <c r="I10" s="30"/>
      <c r="J10" s="36"/>
      <c r="K10" s="30"/>
      <c r="L10" s="30"/>
    </row>
    <row r="11" spans="1:23" x14ac:dyDescent="0.3">
      <c r="A11" s="11" t="e">
        <f t="shared" si="0"/>
        <v>#N/A</v>
      </c>
      <c r="B11" s="12"/>
      <c r="C11" s="31"/>
      <c r="D11" s="30"/>
      <c r="E11" s="38"/>
      <c r="F11" s="31"/>
      <c r="G11" s="37"/>
      <c r="H11" s="37"/>
      <c r="I11" s="30"/>
      <c r="J11" s="36"/>
      <c r="K11" s="30"/>
      <c r="L11" s="30"/>
    </row>
    <row r="12" spans="1:23" x14ac:dyDescent="0.3">
      <c r="A12" s="11" t="e">
        <f t="shared" si="0"/>
        <v>#N/A</v>
      </c>
      <c r="B12" s="12"/>
      <c r="C12" s="31"/>
      <c r="D12" s="30"/>
      <c r="E12" s="38"/>
      <c r="F12" s="31"/>
      <c r="G12" s="37"/>
      <c r="H12" s="37"/>
      <c r="I12" s="30"/>
      <c r="J12" s="36"/>
      <c r="K12" s="30"/>
      <c r="L12" s="30"/>
    </row>
    <row r="13" spans="1:23" x14ac:dyDescent="0.3">
      <c r="A13" s="11" t="e">
        <f t="shared" si="0"/>
        <v>#N/A</v>
      </c>
      <c r="B13" s="12"/>
      <c r="C13" s="31"/>
      <c r="D13" s="30"/>
      <c r="E13" s="38"/>
      <c r="F13" s="31"/>
      <c r="G13" s="37"/>
      <c r="H13" s="37"/>
      <c r="I13" s="30"/>
      <c r="J13" s="36"/>
      <c r="K13" s="30"/>
      <c r="L13" s="30"/>
    </row>
    <row r="14" spans="1:23" x14ac:dyDescent="0.3">
      <c r="A14" s="11" t="e">
        <f t="shared" si="0"/>
        <v>#N/A</v>
      </c>
      <c r="B14" s="12"/>
      <c r="C14" s="31"/>
      <c r="D14" s="30"/>
      <c r="E14" s="38"/>
      <c r="F14" s="31"/>
      <c r="G14" s="37"/>
      <c r="H14" s="37"/>
      <c r="I14" s="30"/>
      <c r="J14" s="36"/>
      <c r="K14" s="30"/>
      <c r="L14" s="30"/>
    </row>
    <row r="15" spans="1:23" x14ac:dyDescent="0.3">
      <c r="A15" s="11" t="e">
        <f t="shared" si="0"/>
        <v>#N/A</v>
      </c>
      <c r="B15" s="12"/>
      <c r="C15" s="31"/>
      <c r="D15" s="30"/>
      <c r="E15" s="38"/>
      <c r="F15" s="31"/>
      <c r="G15" s="37"/>
      <c r="H15" s="37"/>
      <c r="I15" s="30"/>
      <c r="J15" s="36"/>
      <c r="K15" s="30"/>
      <c r="L15" s="30"/>
    </row>
    <row r="16" spans="1:23" x14ac:dyDescent="0.3">
      <c r="A16" s="11" t="e">
        <f t="shared" si="0"/>
        <v>#N/A</v>
      </c>
      <c r="B16" s="12"/>
      <c r="C16" s="31"/>
      <c r="D16" s="30"/>
      <c r="E16" s="38"/>
      <c r="F16" s="31"/>
      <c r="G16" s="37"/>
      <c r="H16" s="37"/>
      <c r="I16" s="30"/>
      <c r="J16" s="36"/>
      <c r="K16" s="30"/>
      <c r="L16" s="30"/>
    </row>
    <row r="17" spans="1:12" x14ac:dyDescent="0.3">
      <c r="A17" s="11" t="e">
        <f t="shared" si="0"/>
        <v>#N/A</v>
      </c>
      <c r="B17" s="12"/>
      <c r="C17" s="31"/>
      <c r="D17" s="30"/>
      <c r="E17" s="38"/>
      <c r="F17" s="31"/>
      <c r="G17" s="37"/>
      <c r="H17" s="37"/>
      <c r="I17" s="30"/>
      <c r="J17" s="36"/>
      <c r="K17" s="30"/>
      <c r="L17" s="30"/>
    </row>
    <row r="18" spans="1:12" x14ac:dyDescent="0.3">
      <c r="A18" s="11" t="e">
        <f t="shared" si="0"/>
        <v>#N/A</v>
      </c>
      <c r="B18" s="12"/>
      <c r="C18" s="31"/>
      <c r="D18" s="30"/>
      <c r="E18" s="38"/>
      <c r="F18" s="31"/>
      <c r="G18" s="37"/>
      <c r="H18" s="37"/>
      <c r="I18" s="30"/>
      <c r="J18" s="36"/>
      <c r="K18" s="30"/>
      <c r="L18" s="30"/>
    </row>
    <row r="19" spans="1:12" x14ac:dyDescent="0.3">
      <c r="A19" s="11" t="e">
        <f t="shared" si="0"/>
        <v>#N/A</v>
      </c>
      <c r="B19" s="12"/>
      <c r="C19" s="31"/>
      <c r="D19" s="30"/>
      <c r="E19" s="38"/>
      <c r="F19" s="31"/>
      <c r="G19" s="37"/>
      <c r="H19" s="37"/>
      <c r="I19" s="30"/>
      <c r="J19" s="36"/>
      <c r="K19" s="30"/>
      <c r="L19" s="30"/>
    </row>
    <row r="20" spans="1:12" x14ac:dyDescent="0.3">
      <c r="A20" s="11" t="e">
        <f t="shared" si="0"/>
        <v>#N/A</v>
      </c>
      <c r="B20" s="12"/>
      <c r="C20" s="31"/>
      <c r="D20" s="30"/>
      <c r="E20" s="38"/>
      <c r="F20" s="31"/>
      <c r="G20" s="37"/>
      <c r="H20" s="37"/>
      <c r="I20" s="30"/>
      <c r="J20" s="36"/>
      <c r="K20" s="30"/>
      <c r="L20" s="30"/>
    </row>
    <row r="21" spans="1:12" x14ac:dyDescent="0.3">
      <c r="A21" s="11" t="e">
        <f t="shared" si="0"/>
        <v>#N/A</v>
      </c>
      <c r="B21" s="12"/>
      <c r="C21" s="31"/>
      <c r="D21" s="30"/>
      <c r="E21" s="38"/>
      <c r="F21" s="31"/>
      <c r="G21" s="37"/>
      <c r="H21" s="37"/>
      <c r="I21" s="30"/>
      <c r="J21" s="36"/>
      <c r="K21" s="30"/>
      <c r="L21" s="30"/>
    </row>
    <row r="22" spans="1:12" x14ac:dyDescent="0.3">
      <c r="A22" s="11" t="e">
        <f t="shared" si="0"/>
        <v>#N/A</v>
      </c>
      <c r="B22" s="12"/>
      <c r="C22" s="31"/>
      <c r="D22" s="30"/>
      <c r="E22" s="38"/>
      <c r="F22" s="31"/>
      <c r="G22" s="37"/>
      <c r="H22" s="37"/>
      <c r="I22" s="30"/>
      <c r="J22" s="36"/>
      <c r="K22" s="30"/>
      <c r="L22" s="30"/>
    </row>
    <row r="23" spans="1:12" x14ac:dyDescent="0.3">
      <c r="A23" s="11" t="e">
        <f t="shared" si="0"/>
        <v>#N/A</v>
      </c>
      <c r="B23" s="12"/>
      <c r="C23" s="31"/>
      <c r="D23" s="30"/>
      <c r="E23" s="38"/>
      <c r="F23" s="31"/>
      <c r="G23" s="37"/>
      <c r="H23" s="37"/>
      <c r="I23" s="30"/>
      <c r="J23" s="36"/>
      <c r="K23" s="30"/>
      <c r="L23" s="30"/>
    </row>
    <row r="24" spans="1:12" x14ac:dyDescent="0.3">
      <c r="A24" s="11" t="e">
        <f t="shared" si="0"/>
        <v>#N/A</v>
      </c>
      <c r="B24" s="12"/>
      <c r="C24" s="31"/>
      <c r="D24" s="30"/>
      <c r="E24" s="38"/>
      <c r="F24" s="31"/>
      <c r="G24" s="37"/>
      <c r="H24" s="37"/>
      <c r="I24" s="30"/>
      <c r="J24" s="36"/>
      <c r="K24" s="30"/>
      <c r="L24" s="30"/>
    </row>
    <row r="25" spans="1:12" x14ac:dyDescent="0.3">
      <c r="A25" s="11" t="e">
        <f t="shared" si="0"/>
        <v>#N/A</v>
      </c>
      <c r="B25" s="12"/>
      <c r="C25" s="31"/>
      <c r="D25" s="30"/>
      <c r="E25" s="38"/>
      <c r="F25" s="31"/>
      <c r="G25" s="37"/>
      <c r="H25" s="37"/>
      <c r="I25" s="30"/>
      <c r="J25" s="36"/>
      <c r="K25" s="30"/>
      <c r="L25" s="30"/>
    </row>
    <row r="26" spans="1:12" x14ac:dyDescent="0.3">
      <c r="A26" s="11" t="e">
        <f t="shared" si="0"/>
        <v>#N/A</v>
      </c>
      <c r="B26" s="12"/>
      <c r="C26" s="31"/>
      <c r="D26" s="30"/>
      <c r="E26" s="38"/>
      <c r="F26" s="31"/>
      <c r="G26" s="37"/>
      <c r="H26" s="37"/>
      <c r="I26" s="30"/>
      <c r="J26" s="36"/>
      <c r="K26" s="30"/>
      <c r="L26" s="30"/>
    </row>
    <row r="27" spans="1:12" x14ac:dyDescent="0.3">
      <c r="A27" s="11" t="e">
        <f t="shared" si="0"/>
        <v>#N/A</v>
      </c>
      <c r="B27" s="12"/>
      <c r="C27" s="31"/>
      <c r="D27" s="30"/>
      <c r="E27" s="38"/>
      <c r="F27" s="31"/>
      <c r="G27" s="37"/>
      <c r="H27" s="37"/>
      <c r="I27" s="30"/>
      <c r="J27" s="36"/>
      <c r="K27" s="30"/>
      <c r="L27" s="30"/>
    </row>
    <row r="28" spans="1:12" x14ac:dyDescent="0.3">
      <c r="A28" s="11" t="e">
        <f t="shared" si="0"/>
        <v>#N/A</v>
      </c>
      <c r="B28" s="12"/>
      <c r="C28" s="31"/>
      <c r="D28" s="30"/>
      <c r="E28" s="38"/>
      <c r="F28" s="31"/>
      <c r="G28" s="37"/>
      <c r="H28" s="37"/>
      <c r="I28" s="30"/>
      <c r="J28" s="36"/>
      <c r="K28" s="30"/>
      <c r="L28" s="30"/>
    </row>
    <row r="29" spans="1:12" x14ac:dyDescent="0.3">
      <c r="A29" s="11" t="e">
        <f t="shared" si="0"/>
        <v>#N/A</v>
      </c>
      <c r="B29" s="12"/>
      <c r="C29" s="31"/>
      <c r="D29" s="30"/>
      <c r="E29" s="38"/>
      <c r="F29" s="31"/>
      <c r="G29" s="37"/>
      <c r="H29" s="37"/>
      <c r="I29" s="30"/>
      <c r="J29" s="36"/>
      <c r="K29" s="30"/>
      <c r="L29" s="30"/>
    </row>
    <row r="30" spans="1:12" x14ac:dyDescent="0.3">
      <c r="A30" s="11" t="e">
        <f t="shared" si="0"/>
        <v>#N/A</v>
      </c>
      <c r="B30" s="12"/>
      <c r="C30" s="31"/>
      <c r="D30" s="30"/>
      <c r="E30" s="38"/>
      <c r="F30" s="31"/>
      <c r="G30" s="37"/>
      <c r="H30" s="37"/>
      <c r="I30" s="30"/>
      <c r="J30" s="36"/>
      <c r="K30" s="30"/>
      <c r="L30" s="30"/>
    </row>
    <row r="31" spans="1:12" x14ac:dyDescent="0.3">
      <c r="A31" s="11" t="e">
        <f t="shared" si="0"/>
        <v>#N/A</v>
      </c>
      <c r="B31" s="12"/>
      <c r="C31" s="31"/>
      <c r="D31" s="30"/>
      <c r="E31" s="38"/>
      <c r="F31" s="31"/>
      <c r="G31" s="37"/>
      <c r="H31" s="37"/>
      <c r="I31" s="30"/>
      <c r="J31" s="36"/>
      <c r="K31" s="30"/>
      <c r="L31" s="30"/>
    </row>
    <row r="32" spans="1:12" x14ac:dyDescent="0.3">
      <c r="A32" s="11" t="e">
        <f t="shared" si="0"/>
        <v>#N/A</v>
      </c>
      <c r="B32" s="12"/>
      <c r="C32" s="31"/>
      <c r="D32" s="30"/>
      <c r="E32" s="38"/>
      <c r="F32" s="31"/>
      <c r="G32" s="37"/>
      <c r="H32" s="37"/>
      <c r="I32" s="30"/>
      <c r="J32" s="36"/>
      <c r="K32" s="30"/>
      <c r="L32" s="30"/>
    </row>
    <row r="33" spans="1:12" x14ac:dyDescent="0.3">
      <c r="A33" s="11" t="e">
        <f t="shared" si="0"/>
        <v>#N/A</v>
      </c>
      <c r="B33" s="12"/>
      <c r="C33" s="31"/>
      <c r="D33" s="30"/>
      <c r="E33" s="38"/>
      <c r="F33" s="31"/>
      <c r="G33" s="37"/>
      <c r="H33" s="37"/>
      <c r="I33" s="30"/>
      <c r="J33" s="36"/>
      <c r="K33" s="30"/>
      <c r="L33" s="30"/>
    </row>
    <row r="34" spans="1:12" x14ac:dyDescent="0.3">
      <c r="A34" s="11" t="e">
        <f t="shared" ref="A34:A65" si="1">INDEX(Référence_PCMN,MATCH(B34,DEPENSES,0))</f>
        <v>#N/A</v>
      </c>
      <c r="B34" s="12"/>
      <c r="C34" s="31"/>
      <c r="D34" s="30"/>
      <c r="E34" s="38"/>
      <c r="F34" s="31"/>
      <c r="G34" s="37"/>
      <c r="H34" s="37"/>
      <c r="I34" s="30"/>
      <c r="J34" s="36"/>
      <c r="K34" s="30"/>
      <c r="L34" s="30"/>
    </row>
    <row r="35" spans="1:12" x14ac:dyDescent="0.3">
      <c r="A35" s="11" t="e">
        <f t="shared" si="1"/>
        <v>#N/A</v>
      </c>
      <c r="B35" s="12"/>
      <c r="C35" s="31"/>
      <c r="D35" s="30"/>
      <c r="E35" s="38"/>
      <c r="F35" s="31"/>
      <c r="G35" s="37"/>
      <c r="H35" s="37"/>
      <c r="I35" s="30"/>
      <c r="J35" s="36"/>
      <c r="K35" s="30"/>
      <c r="L35" s="30"/>
    </row>
    <row r="36" spans="1:12" x14ac:dyDescent="0.3">
      <c r="A36" s="11" t="e">
        <f t="shared" si="1"/>
        <v>#N/A</v>
      </c>
      <c r="B36" s="12"/>
      <c r="C36" s="31"/>
      <c r="D36" s="30"/>
      <c r="E36" s="38"/>
      <c r="F36" s="31"/>
      <c r="G36" s="37"/>
      <c r="H36" s="37"/>
      <c r="I36" s="30"/>
      <c r="J36" s="36"/>
      <c r="K36" s="30"/>
      <c r="L36" s="30"/>
    </row>
    <row r="37" spans="1:12" x14ac:dyDescent="0.3">
      <c r="A37" s="11" t="e">
        <f t="shared" si="1"/>
        <v>#N/A</v>
      </c>
      <c r="B37" s="12"/>
      <c r="C37" s="31"/>
      <c r="D37" s="30"/>
      <c r="E37" s="38"/>
      <c r="F37" s="31"/>
      <c r="G37" s="37"/>
      <c r="H37" s="37"/>
      <c r="I37" s="30"/>
      <c r="J37" s="36"/>
      <c r="K37" s="30"/>
      <c r="L37" s="30"/>
    </row>
    <row r="38" spans="1:12" x14ac:dyDescent="0.3">
      <c r="A38" s="11" t="e">
        <f t="shared" si="1"/>
        <v>#N/A</v>
      </c>
      <c r="B38" s="12"/>
      <c r="C38" s="31"/>
      <c r="D38" s="30"/>
      <c r="E38" s="38"/>
      <c r="F38" s="31"/>
      <c r="G38" s="37"/>
      <c r="H38" s="37"/>
      <c r="I38" s="30"/>
      <c r="J38" s="36"/>
      <c r="K38" s="30"/>
      <c r="L38" s="30"/>
    </row>
    <row r="39" spans="1:12" x14ac:dyDescent="0.3">
      <c r="A39" s="11" t="e">
        <f t="shared" si="1"/>
        <v>#N/A</v>
      </c>
      <c r="B39" s="12"/>
      <c r="C39" s="31"/>
      <c r="D39" s="30"/>
      <c r="E39" s="38"/>
      <c r="F39" s="31"/>
      <c r="G39" s="37"/>
      <c r="H39" s="37"/>
      <c r="I39" s="30"/>
      <c r="J39" s="36"/>
      <c r="K39" s="30"/>
      <c r="L39" s="30"/>
    </row>
    <row r="40" spans="1:12" x14ac:dyDescent="0.3">
      <c r="A40" s="11" t="e">
        <f t="shared" si="1"/>
        <v>#N/A</v>
      </c>
      <c r="B40" s="12"/>
      <c r="C40" s="31"/>
      <c r="D40" s="30"/>
      <c r="E40" s="38"/>
      <c r="F40" s="31"/>
      <c r="G40" s="37"/>
      <c r="H40" s="37"/>
      <c r="I40" s="30"/>
      <c r="J40" s="36"/>
      <c r="K40" s="30"/>
      <c r="L40" s="30"/>
    </row>
    <row r="41" spans="1:12" x14ac:dyDescent="0.3">
      <c r="A41" s="11" t="e">
        <f t="shared" si="1"/>
        <v>#N/A</v>
      </c>
      <c r="B41" s="12"/>
      <c r="C41" s="31"/>
      <c r="D41" s="30"/>
      <c r="E41" s="38"/>
      <c r="F41" s="31"/>
      <c r="G41" s="37"/>
      <c r="H41" s="37"/>
      <c r="I41" s="30"/>
      <c r="J41" s="36"/>
      <c r="K41" s="30"/>
      <c r="L41" s="30"/>
    </row>
    <row r="42" spans="1:12" x14ac:dyDescent="0.3">
      <c r="A42" s="11" t="e">
        <f t="shared" si="1"/>
        <v>#N/A</v>
      </c>
      <c r="B42" s="12"/>
      <c r="C42" s="31"/>
      <c r="D42" s="30"/>
      <c r="E42" s="38"/>
      <c r="F42" s="31"/>
      <c r="G42" s="37"/>
      <c r="H42" s="37"/>
      <c r="I42" s="30"/>
      <c r="J42" s="36"/>
      <c r="K42" s="30"/>
      <c r="L42" s="30"/>
    </row>
    <row r="43" spans="1:12" x14ac:dyDescent="0.3">
      <c r="A43" s="11" t="e">
        <f t="shared" si="1"/>
        <v>#N/A</v>
      </c>
      <c r="B43" s="12"/>
      <c r="C43" s="31"/>
      <c r="D43" s="30"/>
      <c r="E43" s="38"/>
      <c r="F43" s="31"/>
      <c r="G43" s="37"/>
      <c r="H43" s="37"/>
      <c r="I43" s="30"/>
      <c r="J43" s="36"/>
      <c r="K43" s="30"/>
      <c r="L43" s="30"/>
    </row>
    <row r="44" spans="1:12" x14ac:dyDescent="0.3">
      <c r="A44" s="11" t="e">
        <f t="shared" si="1"/>
        <v>#N/A</v>
      </c>
      <c r="B44" s="12"/>
      <c r="C44" s="31"/>
      <c r="D44" s="30"/>
      <c r="E44" s="38"/>
      <c r="F44" s="31"/>
      <c r="G44" s="37"/>
      <c r="H44" s="37"/>
      <c r="I44" s="30"/>
      <c r="J44" s="36"/>
      <c r="K44" s="30"/>
      <c r="L44" s="30"/>
    </row>
    <row r="45" spans="1:12" x14ac:dyDescent="0.3">
      <c r="A45" s="11" t="e">
        <f t="shared" si="1"/>
        <v>#N/A</v>
      </c>
      <c r="B45" s="12"/>
      <c r="C45" s="31"/>
      <c r="D45" s="30"/>
      <c r="E45" s="38"/>
      <c r="F45" s="31"/>
      <c r="G45" s="37"/>
      <c r="H45" s="37"/>
      <c r="I45" s="30"/>
      <c r="J45" s="36"/>
      <c r="K45" s="30"/>
      <c r="L45" s="30"/>
    </row>
    <row r="46" spans="1:12" x14ac:dyDescent="0.3">
      <c r="A46" s="11" t="e">
        <f t="shared" si="1"/>
        <v>#N/A</v>
      </c>
      <c r="B46" s="12"/>
      <c r="C46" s="31"/>
      <c r="D46" s="30"/>
      <c r="E46" s="38"/>
      <c r="F46" s="31"/>
      <c r="G46" s="37"/>
      <c r="H46" s="37"/>
      <c r="I46" s="30"/>
      <c r="J46" s="36"/>
      <c r="K46" s="30"/>
      <c r="L46" s="30"/>
    </row>
    <row r="47" spans="1:12" x14ac:dyDescent="0.3">
      <c r="A47" s="11" t="e">
        <f t="shared" si="1"/>
        <v>#N/A</v>
      </c>
      <c r="B47" s="12"/>
      <c r="C47" s="35"/>
      <c r="D47" s="13"/>
      <c r="E47" s="36"/>
      <c r="F47" s="13"/>
      <c r="G47" s="37"/>
      <c r="H47" s="37"/>
      <c r="I47" s="13"/>
      <c r="J47" s="36"/>
      <c r="K47" s="13"/>
      <c r="L47" s="13"/>
    </row>
    <row r="48" spans="1:12" x14ac:dyDescent="0.3">
      <c r="A48" s="11" t="e">
        <f t="shared" si="1"/>
        <v>#N/A</v>
      </c>
      <c r="B48" s="12"/>
      <c r="C48" s="13"/>
      <c r="D48" s="13"/>
      <c r="E48" s="36"/>
      <c r="F48" s="13"/>
      <c r="G48" s="37"/>
      <c r="H48" s="37"/>
      <c r="I48" s="13"/>
      <c r="J48" s="36"/>
      <c r="K48" s="13"/>
      <c r="L48" s="13"/>
    </row>
    <row r="49" spans="1:12" x14ac:dyDescent="0.3">
      <c r="A49" s="11" t="e">
        <f t="shared" si="1"/>
        <v>#N/A</v>
      </c>
      <c r="B49" s="12"/>
      <c r="C49" s="13"/>
      <c r="D49" s="13"/>
      <c r="E49" s="36"/>
      <c r="F49" s="13"/>
      <c r="G49" s="37"/>
      <c r="H49" s="37"/>
      <c r="I49" s="13"/>
      <c r="J49" s="36"/>
      <c r="K49" s="13"/>
      <c r="L49" s="13"/>
    </row>
    <row r="50" spans="1:12" ht="21" customHeight="1" x14ac:dyDescent="0.3">
      <c r="A50" s="11" t="e">
        <f t="shared" si="1"/>
        <v>#N/A</v>
      </c>
      <c r="B50" s="12"/>
      <c r="C50" s="13"/>
      <c r="D50" s="13"/>
      <c r="E50" s="36"/>
      <c r="F50" s="13"/>
      <c r="G50" s="37"/>
      <c r="H50" s="37"/>
      <c r="I50" s="13"/>
      <c r="J50" s="36"/>
      <c r="K50" s="13"/>
      <c r="L50" s="13"/>
    </row>
    <row r="51" spans="1:12" x14ac:dyDescent="0.3">
      <c r="A51" s="11" t="e">
        <f t="shared" si="1"/>
        <v>#N/A</v>
      </c>
      <c r="B51" s="12"/>
      <c r="C51" s="13"/>
      <c r="D51" s="13"/>
      <c r="E51" s="36"/>
      <c r="F51" s="13"/>
      <c r="G51" s="37"/>
      <c r="H51" s="37"/>
      <c r="I51" s="13"/>
      <c r="J51" s="36"/>
      <c r="K51" s="13"/>
      <c r="L51" s="13"/>
    </row>
    <row r="52" spans="1:12" ht="18.75" customHeight="1" x14ac:dyDescent="0.3">
      <c r="A52" s="11" t="e">
        <f t="shared" si="1"/>
        <v>#N/A</v>
      </c>
      <c r="B52" s="12"/>
      <c r="C52" s="13"/>
      <c r="D52" s="13"/>
      <c r="E52" s="36"/>
      <c r="F52" s="13"/>
      <c r="G52" s="37"/>
      <c r="H52" s="37"/>
      <c r="I52" s="13"/>
      <c r="J52" s="36"/>
      <c r="K52" s="13"/>
      <c r="L52" s="13"/>
    </row>
    <row r="53" spans="1:12" x14ac:dyDescent="0.3">
      <c r="A53" s="11" t="e">
        <f t="shared" si="1"/>
        <v>#N/A</v>
      </c>
      <c r="B53" s="12"/>
      <c r="C53" s="13"/>
      <c r="D53" s="13"/>
      <c r="E53" s="36"/>
      <c r="F53" s="13"/>
      <c r="G53" s="37"/>
      <c r="H53" s="37"/>
      <c r="I53" s="13"/>
      <c r="J53" s="36"/>
      <c r="K53" s="13"/>
      <c r="L53" s="13"/>
    </row>
    <row r="54" spans="1:12" x14ac:dyDescent="0.3">
      <c r="A54" s="11" t="e">
        <f t="shared" si="1"/>
        <v>#N/A</v>
      </c>
      <c r="B54" s="12"/>
      <c r="C54" s="13"/>
      <c r="D54" s="13"/>
      <c r="E54" s="36"/>
      <c r="F54" s="13"/>
      <c r="G54" s="37"/>
      <c r="H54" s="37"/>
      <c r="I54" s="13"/>
      <c r="J54" s="36"/>
      <c r="K54" s="13"/>
      <c r="L54" s="13"/>
    </row>
    <row r="55" spans="1:12" x14ac:dyDescent="0.3">
      <c r="A55" s="11" t="e">
        <f t="shared" si="1"/>
        <v>#N/A</v>
      </c>
      <c r="B55" s="12"/>
      <c r="C55" s="13"/>
      <c r="D55" s="13"/>
      <c r="E55" s="36"/>
      <c r="F55" s="13"/>
      <c r="G55" s="37"/>
      <c r="H55" s="37"/>
      <c r="I55" s="13"/>
      <c r="J55" s="36"/>
      <c r="K55" s="13"/>
      <c r="L55" s="13"/>
    </row>
    <row r="56" spans="1:12" x14ac:dyDescent="0.3">
      <c r="A56" s="11" t="e">
        <f t="shared" si="1"/>
        <v>#N/A</v>
      </c>
      <c r="B56" s="12"/>
      <c r="C56" s="13"/>
      <c r="D56" s="13"/>
      <c r="E56" s="36"/>
      <c r="F56" s="13"/>
      <c r="G56" s="37"/>
      <c r="H56" s="37"/>
      <c r="I56" s="13"/>
      <c r="J56" s="36"/>
      <c r="K56" s="13"/>
      <c r="L56" s="13"/>
    </row>
    <row r="57" spans="1:12" x14ac:dyDescent="0.3">
      <c r="A57" s="11" t="e">
        <f t="shared" si="1"/>
        <v>#N/A</v>
      </c>
      <c r="B57" s="12"/>
      <c r="C57" s="13"/>
      <c r="D57" s="13"/>
      <c r="E57" s="36"/>
      <c r="F57" s="13"/>
      <c r="G57" s="37"/>
      <c r="H57" s="37"/>
      <c r="I57" s="13"/>
      <c r="J57" s="36"/>
      <c r="K57" s="13"/>
      <c r="L57" s="13"/>
    </row>
    <row r="58" spans="1:12" x14ac:dyDescent="0.3">
      <c r="A58" s="11" t="e">
        <f t="shared" si="1"/>
        <v>#N/A</v>
      </c>
      <c r="B58" s="12"/>
      <c r="C58" s="13"/>
      <c r="D58" s="13"/>
      <c r="E58" s="36"/>
      <c r="F58" s="13"/>
      <c r="G58" s="37"/>
      <c r="H58" s="37"/>
      <c r="I58" s="13"/>
      <c r="J58" s="36"/>
      <c r="K58" s="13"/>
      <c r="L58" s="13"/>
    </row>
    <row r="59" spans="1:12" x14ac:dyDescent="0.3">
      <c r="A59" s="11" t="e">
        <f t="shared" si="1"/>
        <v>#N/A</v>
      </c>
      <c r="B59" s="12"/>
      <c r="C59" s="13"/>
      <c r="D59" s="13"/>
      <c r="E59" s="36"/>
      <c r="F59" s="13"/>
      <c r="G59" s="37"/>
      <c r="H59" s="37"/>
      <c r="I59" s="13"/>
      <c r="J59" s="36"/>
      <c r="K59" s="13"/>
      <c r="L59" s="13"/>
    </row>
    <row r="60" spans="1:12" x14ac:dyDescent="0.3">
      <c r="A60" s="11" t="e">
        <f t="shared" si="1"/>
        <v>#N/A</v>
      </c>
      <c r="B60" s="12"/>
      <c r="C60" s="13"/>
      <c r="D60" s="13"/>
      <c r="E60" s="36"/>
      <c r="F60" s="13"/>
      <c r="G60" s="37"/>
      <c r="H60" s="37"/>
      <c r="I60" s="13"/>
      <c r="J60" s="36"/>
      <c r="K60" s="13"/>
      <c r="L60" s="13"/>
    </row>
    <row r="61" spans="1:12" x14ac:dyDescent="0.3">
      <c r="A61" s="11" t="e">
        <f t="shared" si="1"/>
        <v>#N/A</v>
      </c>
      <c r="B61" s="12"/>
      <c r="C61" s="13"/>
      <c r="D61" s="13"/>
      <c r="E61" s="36"/>
      <c r="F61" s="13"/>
      <c r="G61" s="37"/>
      <c r="H61" s="37"/>
      <c r="I61" s="13"/>
      <c r="J61" s="36"/>
      <c r="K61" s="13"/>
      <c r="L61" s="13"/>
    </row>
    <row r="62" spans="1:12" x14ac:dyDescent="0.3">
      <c r="A62" s="11" t="e">
        <f t="shared" si="1"/>
        <v>#N/A</v>
      </c>
      <c r="B62" s="12"/>
      <c r="C62" s="13"/>
      <c r="D62" s="13"/>
      <c r="E62" s="36"/>
      <c r="F62" s="13"/>
      <c r="G62" s="37"/>
      <c r="H62" s="37"/>
      <c r="I62" s="13"/>
      <c r="J62" s="36"/>
      <c r="K62" s="13"/>
      <c r="L62" s="13"/>
    </row>
    <row r="63" spans="1:12" x14ac:dyDescent="0.3">
      <c r="A63" s="11" t="e">
        <f t="shared" si="1"/>
        <v>#N/A</v>
      </c>
      <c r="B63" s="12"/>
      <c r="C63" s="13"/>
      <c r="D63" s="13"/>
      <c r="E63" s="36"/>
      <c r="F63" s="13"/>
      <c r="G63" s="37"/>
      <c r="H63" s="37"/>
      <c r="I63" s="13"/>
      <c r="J63" s="36"/>
      <c r="K63" s="13"/>
      <c r="L63" s="13"/>
    </row>
    <row r="64" spans="1:12" x14ac:dyDescent="0.3">
      <c r="A64" s="11" t="e">
        <f t="shared" si="1"/>
        <v>#N/A</v>
      </c>
      <c r="B64" s="12"/>
      <c r="C64" s="13"/>
      <c r="D64" s="13"/>
      <c r="E64" s="36"/>
      <c r="F64" s="13"/>
      <c r="G64" s="37"/>
      <c r="H64" s="37"/>
      <c r="I64" s="13"/>
      <c r="J64" s="36"/>
      <c r="K64" s="13"/>
      <c r="L64" s="13"/>
    </row>
    <row r="65" spans="1:12" x14ac:dyDescent="0.3">
      <c r="A65" s="11" t="e">
        <f t="shared" si="1"/>
        <v>#N/A</v>
      </c>
      <c r="B65" s="12"/>
      <c r="C65" s="13"/>
      <c r="D65" s="13"/>
      <c r="E65" s="36"/>
      <c r="F65" s="13"/>
      <c r="G65" s="37"/>
      <c r="H65" s="37"/>
      <c r="I65" s="13"/>
      <c r="J65" s="36"/>
      <c r="K65" s="13"/>
      <c r="L65" s="13"/>
    </row>
    <row r="66" spans="1:12" x14ac:dyDescent="0.3">
      <c r="A66" s="11" t="e">
        <f t="shared" ref="A66:A97" si="2">INDEX(Référence_PCMN,MATCH(B66,DEPENSES,0))</f>
        <v>#N/A</v>
      </c>
      <c r="B66" s="12"/>
      <c r="C66" s="13"/>
      <c r="D66" s="13"/>
      <c r="E66" s="36"/>
      <c r="F66" s="13"/>
      <c r="G66" s="37"/>
      <c r="H66" s="37"/>
      <c r="I66" s="13"/>
      <c r="J66" s="36"/>
      <c r="K66" s="13"/>
      <c r="L66" s="13"/>
    </row>
    <row r="67" spans="1:12" x14ac:dyDescent="0.3">
      <c r="A67" s="11" t="e">
        <f t="shared" si="2"/>
        <v>#N/A</v>
      </c>
      <c r="B67" s="12"/>
      <c r="C67" s="13"/>
      <c r="D67" s="13"/>
      <c r="E67" s="36"/>
      <c r="F67" s="13"/>
      <c r="G67" s="37"/>
      <c r="H67" s="37"/>
      <c r="I67" s="13"/>
      <c r="J67" s="36"/>
      <c r="K67" s="13"/>
      <c r="L67" s="13"/>
    </row>
    <row r="68" spans="1:12" x14ac:dyDescent="0.3">
      <c r="A68" s="11" t="e">
        <f t="shared" si="2"/>
        <v>#N/A</v>
      </c>
      <c r="B68" s="12"/>
      <c r="C68" s="13"/>
      <c r="D68" s="13"/>
      <c r="E68" s="36"/>
      <c r="F68" s="13"/>
      <c r="G68" s="37"/>
      <c r="H68" s="37"/>
      <c r="I68" s="13"/>
      <c r="J68" s="36"/>
      <c r="K68" s="13"/>
      <c r="L68" s="13"/>
    </row>
    <row r="69" spans="1:12" x14ac:dyDescent="0.3">
      <c r="A69" s="11" t="e">
        <f t="shared" si="2"/>
        <v>#N/A</v>
      </c>
      <c r="B69" s="12"/>
      <c r="C69" s="13"/>
      <c r="D69" s="13"/>
      <c r="E69" s="36"/>
      <c r="F69" s="13"/>
      <c r="G69" s="37"/>
      <c r="H69" s="37"/>
      <c r="I69" s="13"/>
      <c r="J69" s="36"/>
      <c r="K69" s="13"/>
      <c r="L69" s="13"/>
    </row>
    <row r="70" spans="1:12" x14ac:dyDescent="0.3">
      <c r="A70" s="11" t="e">
        <f t="shared" si="2"/>
        <v>#N/A</v>
      </c>
      <c r="B70" s="12"/>
      <c r="C70" s="13"/>
      <c r="D70" s="13"/>
      <c r="E70" s="36"/>
      <c r="F70" s="13"/>
      <c r="G70" s="37"/>
      <c r="H70" s="37"/>
      <c r="I70" s="13"/>
      <c r="J70" s="36"/>
      <c r="K70" s="13"/>
      <c r="L70" s="13"/>
    </row>
    <row r="71" spans="1:12" x14ac:dyDescent="0.3">
      <c r="A71" s="11" t="e">
        <f t="shared" si="2"/>
        <v>#N/A</v>
      </c>
      <c r="B71" s="12"/>
      <c r="C71" s="13"/>
      <c r="D71" s="13"/>
      <c r="E71" s="36"/>
      <c r="F71" s="13"/>
      <c r="G71" s="37"/>
      <c r="H71" s="37"/>
      <c r="I71" s="13"/>
      <c r="J71" s="36"/>
      <c r="K71" s="13"/>
      <c r="L71" s="13"/>
    </row>
    <row r="72" spans="1:12" x14ac:dyDescent="0.3">
      <c r="A72" s="11" t="e">
        <f t="shared" si="2"/>
        <v>#N/A</v>
      </c>
      <c r="B72" s="12"/>
      <c r="C72" s="13"/>
      <c r="D72" s="13"/>
      <c r="E72" s="36"/>
      <c r="F72" s="13"/>
      <c r="G72" s="37"/>
      <c r="H72" s="37"/>
      <c r="I72" s="13"/>
      <c r="J72" s="36"/>
      <c r="K72" s="13"/>
      <c r="L72" s="13"/>
    </row>
    <row r="73" spans="1:12" x14ac:dyDescent="0.3">
      <c r="A73" s="11" t="e">
        <f t="shared" si="2"/>
        <v>#N/A</v>
      </c>
      <c r="B73" s="12"/>
      <c r="C73" s="13"/>
      <c r="D73" s="13"/>
      <c r="E73" s="36"/>
      <c r="F73" s="13"/>
      <c r="G73" s="37"/>
      <c r="H73" s="37"/>
      <c r="I73" s="13"/>
      <c r="J73" s="36"/>
      <c r="K73" s="13"/>
      <c r="L73" s="13"/>
    </row>
    <row r="74" spans="1:12" x14ac:dyDescent="0.3">
      <c r="A74" s="11" t="e">
        <f t="shared" si="2"/>
        <v>#N/A</v>
      </c>
      <c r="B74" s="12"/>
      <c r="C74" s="13"/>
      <c r="D74" s="13"/>
      <c r="E74" s="36"/>
      <c r="F74" s="13"/>
      <c r="G74" s="37"/>
      <c r="H74" s="37"/>
      <c r="I74" s="13"/>
      <c r="J74" s="36"/>
      <c r="K74" s="13"/>
      <c r="L74" s="13"/>
    </row>
    <row r="75" spans="1:12" x14ac:dyDescent="0.3">
      <c r="A75" s="11" t="e">
        <f t="shared" si="2"/>
        <v>#N/A</v>
      </c>
      <c r="B75" s="12"/>
      <c r="C75" s="13"/>
      <c r="D75" s="13"/>
      <c r="E75" s="36"/>
      <c r="F75" s="13"/>
      <c r="G75" s="37"/>
      <c r="H75" s="37"/>
      <c r="I75" s="13"/>
      <c r="J75" s="36"/>
      <c r="K75" s="13"/>
      <c r="L75" s="13"/>
    </row>
    <row r="76" spans="1:12" x14ac:dyDescent="0.3">
      <c r="A76" s="11" t="e">
        <f t="shared" si="2"/>
        <v>#N/A</v>
      </c>
      <c r="B76" s="12"/>
      <c r="C76" s="13"/>
      <c r="D76" s="13"/>
      <c r="E76" s="36"/>
      <c r="F76" s="13"/>
      <c r="G76" s="37"/>
      <c r="H76" s="37"/>
      <c r="I76" s="13"/>
      <c r="J76" s="36"/>
      <c r="K76" s="13"/>
      <c r="L76" s="13"/>
    </row>
    <row r="77" spans="1:12" x14ac:dyDescent="0.3">
      <c r="A77" s="11" t="e">
        <f t="shared" si="2"/>
        <v>#N/A</v>
      </c>
      <c r="B77" s="12"/>
      <c r="C77" s="13"/>
      <c r="D77" s="13"/>
      <c r="E77" s="36"/>
      <c r="F77" s="13"/>
      <c r="G77" s="37"/>
      <c r="H77" s="37"/>
      <c r="I77" s="13"/>
      <c r="J77" s="36"/>
      <c r="K77" s="13"/>
      <c r="L77" s="13"/>
    </row>
    <row r="78" spans="1:12" x14ac:dyDescent="0.3">
      <c r="A78" s="11" t="e">
        <f t="shared" si="2"/>
        <v>#N/A</v>
      </c>
      <c r="B78" s="12"/>
      <c r="C78" s="13"/>
      <c r="D78" s="13"/>
      <c r="E78" s="36"/>
      <c r="F78" s="13"/>
      <c r="G78" s="37"/>
      <c r="H78" s="37"/>
      <c r="I78" s="13"/>
      <c r="J78" s="36"/>
      <c r="K78" s="13"/>
      <c r="L78" s="13"/>
    </row>
    <row r="79" spans="1:12" x14ac:dyDescent="0.3">
      <c r="A79" s="11" t="e">
        <f t="shared" si="2"/>
        <v>#N/A</v>
      </c>
      <c r="B79" s="12"/>
      <c r="C79" s="13"/>
      <c r="D79" s="13"/>
      <c r="E79" s="36"/>
      <c r="F79" s="13"/>
      <c r="G79" s="37"/>
      <c r="H79" s="37"/>
      <c r="I79" s="13"/>
      <c r="J79" s="36"/>
      <c r="K79" s="13"/>
      <c r="L79" s="13"/>
    </row>
    <row r="80" spans="1:12" x14ac:dyDescent="0.3">
      <c r="A80" s="11" t="e">
        <f t="shared" si="2"/>
        <v>#N/A</v>
      </c>
      <c r="B80" s="12"/>
      <c r="C80" s="13"/>
      <c r="D80" s="13"/>
      <c r="E80" s="36"/>
      <c r="F80" s="13"/>
      <c r="G80" s="37"/>
      <c r="H80" s="37"/>
      <c r="I80" s="13"/>
      <c r="J80" s="36"/>
      <c r="K80" s="13"/>
      <c r="L80" s="13"/>
    </row>
    <row r="81" spans="1:12" x14ac:dyDescent="0.3">
      <c r="A81" s="11" t="e">
        <f t="shared" si="2"/>
        <v>#N/A</v>
      </c>
      <c r="B81" s="12"/>
      <c r="C81" s="13"/>
      <c r="D81" s="13"/>
      <c r="E81" s="36"/>
      <c r="F81" s="13"/>
      <c r="G81" s="37"/>
      <c r="H81" s="37"/>
      <c r="I81" s="13"/>
      <c r="J81" s="36"/>
      <c r="K81" s="13"/>
      <c r="L81" s="13"/>
    </row>
    <row r="82" spans="1:12" x14ac:dyDescent="0.3">
      <c r="A82" s="11" t="e">
        <f t="shared" si="2"/>
        <v>#N/A</v>
      </c>
      <c r="B82" s="12"/>
      <c r="C82" s="13"/>
      <c r="D82" s="13"/>
      <c r="E82" s="36"/>
      <c r="F82" s="13"/>
      <c r="G82" s="37"/>
      <c r="H82" s="37"/>
      <c r="I82" s="13"/>
      <c r="J82" s="36"/>
      <c r="K82" s="13"/>
      <c r="L82" s="13"/>
    </row>
    <row r="83" spans="1:12" x14ac:dyDescent="0.3">
      <c r="A83" s="11" t="e">
        <f t="shared" si="2"/>
        <v>#N/A</v>
      </c>
      <c r="B83" s="12"/>
      <c r="C83" s="13"/>
      <c r="D83" s="13"/>
      <c r="E83" s="36"/>
      <c r="F83" s="13"/>
      <c r="G83" s="37"/>
      <c r="H83" s="37"/>
      <c r="I83" s="13"/>
      <c r="J83" s="36"/>
      <c r="K83" s="13"/>
      <c r="L83" s="13"/>
    </row>
    <row r="84" spans="1:12" x14ac:dyDescent="0.3">
      <c r="A84" s="11" t="e">
        <f t="shared" si="2"/>
        <v>#N/A</v>
      </c>
      <c r="B84" s="12"/>
      <c r="C84" s="13"/>
      <c r="D84" s="13"/>
      <c r="E84" s="36"/>
      <c r="F84" s="13"/>
      <c r="G84" s="37"/>
      <c r="H84" s="37"/>
      <c r="I84" s="13"/>
      <c r="J84" s="36"/>
      <c r="K84" s="13"/>
      <c r="L84" s="13"/>
    </row>
    <row r="85" spans="1:12" x14ac:dyDescent="0.3">
      <c r="A85" s="11" t="e">
        <f t="shared" si="2"/>
        <v>#N/A</v>
      </c>
      <c r="B85" s="12"/>
      <c r="C85" s="13"/>
      <c r="D85" s="13"/>
      <c r="E85" s="36"/>
      <c r="F85" s="13"/>
      <c r="G85" s="37"/>
      <c r="H85" s="37"/>
      <c r="I85" s="13"/>
      <c r="J85" s="36"/>
      <c r="K85" s="13"/>
      <c r="L85" s="13"/>
    </row>
    <row r="86" spans="1:12" x14ac:dyDescent="0.3">
      <c r="A86" s="11" t="e">
        <f t="shared" si="2"/>
        <v>#N/A</v>
      </c>
      <c r="B86" s="12"/>
      <c r="C86" s="13"/>
      <c r="D86" s="13"/>
      <c r="E86" s="36"/>
      <c r="F86" s="13"/>
      <c r="G86" s="37"/>
      <c r="H86" s="37"/>
      <c r="I86" s="13"/>
      <c r="J86" s="36"/>
      <c r="K86" s="13"/>
      <c r="L86" s="13"/>
    </row>
    <row r="87" spans="1:12" x14ac:dyDescent="0.3">
      <c r="A87" s="11" t="e">
        <f t="shared" si="2"/>
        <v>#N/A</v>
      </c>
      <c r="B87" s="12"/>
      <c r="C87" s="13"/>
      <c r="D87" s="13"/>
      <c r="E87" s="36"/>
      <c r="F87" s="13"/>
      <c r="G87" s="37"/>
      <c r="H87" s="37"/>
      <c r="I87" s="13"/>
      <c r="J87" s="36"/>
      <c r="K87" s="13"/>
      <c r="L87" s="13"/>
    </row>
    <row r="88" spans="1:12" x14ac:dyDescent="0.3">
      <c r="A88" s="11" t="e">
        <f t="shared" si="2"/>
        <v>#N/A</v>
      </c>
      <c r="B88" s="12"/>
      <c r="C88" s="13"/>
      <c r="D88" s="13"/>
      <c r="E88" s="36"/>
      <c r="F88" s="13"/>
      <c r="G88" s="37"/>
      <c r="H88" s="37"/>
      <c r="I88" s="13"/>
      <c r="J88" s="36"/>
      <c r="K88" s="13"/>
      <c r="L88" s="13"/>
    </row>
    <row r="89" spans="1:12" x14ac:dyDescent="0.3">
      <c r="A89" s="11" t="e">
        <f t="shared" si="2"/>
        <v>#N/A</v>
      </c>
      <c r="B89" s="12"/>
      <c r="C89" s="13"/>
      <c r="D89" s="13"/>
      <c r="E89" s="36"/>
      <c r="F89" s="13"/>
      <c r="G89" s="37"/>
      <c r="H89" s="37"/>
      <c r="I89" s="13"/>
      <c r="J89" s="36"/>
      <c r="K89" s="13"/>
      <c r="L89" s="13"/>
    </row>
    <row r="90" spans="1:12" x14ac:dyDescent="0.3">
      <c r="A90" s="11" t="e">
        <f t="shared" si="2"/>
        <v>#N/A</v>
      </c>
      <c r="B90" s="12"/>
      <c r="C90" s="13"/>
      <c r="D90" s="13"/>
      <c r="E90" s="36"/>
      <c r="F90" s="13"/>
      <c r="G90" s="37"/>
      <c r="H90" s="37"/>
      <c r="I90" s="13"/>
      <c r="J90" s="36"/>
      <c r="K90" s="13"/>
      <c r="L90" s="13"/>
    </row>
    <row r="91" spans="1:12" x14ac:dyDescent="0.3">
      <c r="A91" s="11" t="e">
        <f t="shared" si="2"/>
        <v>#N/A</v>
      </c>
      <c r="B91" s="12"/>
      <c r="C91" s="13"/>
      <c r="D91" s="13"/>
      <c r="E91" s="36"/>
      <c r="F91" s="13"/>
      <c r="G91" s="37"/>
      <c r="H91" s="37"/>
      <c r="I91" s="13"/>
      <c r="J91" s="36"/>
      <c r="K91" s="13"/>
      <c r="L91" s="13"/>
    </row>
    <row r="92" spans="1:12" x14ac:dyDescent="0.3">
      <c r="A92" s="11" t="e">
        <f t="shared" si="2"/>
        <v>#N/A</v>
      </c>
      <c r="B92" s="12"/>
      <c r="C92" s="13"/>
      <c r="D92" s="13"/>
      <c r="E92" s="36"/>
      <c r="F92" s="13"/>
      <c r="G92" s="37"/>
      <c r="H92" s="37"/>
      <c r="I92" s="13"/>
      <c r="J92" s="36"/>
      <c r="K92" s="13"/>
      <c r="L92" s="13"/>
    </row>
    <row r="93" spans="1:12" x14ac:dyDescent="0.3">
      <c r="A93" s="11" t="e">
        <f t="shared" si="2"/>
        <v>#N/A</v>
      </c>
      <c r="B93" s="12"/>
      <c r="C93" s="13"/>
      <c r="D93" s="13"/>
      <c r="E93" s="36"/>
      <c r="F93" s="13"/>
      <c r="G93" s="37"/>
      <c r="H93" s="37"/>
      <c r="I93" s="13"/>
      <c r="J93" s="36"/>
      <c r="K93" s="13"/>
      <c r="L93" s="13"/>
    </row>
    <row r="94" spans="1:12" x14ac:dyDescent="0.3">
      <c r="A94" s="11" t="e">
        <f t="shared" si="2"/>
        <v>#N/A</v>
      </c>
      <c r="B94" s="12"/>
      <c r="C94" s="13"/>
      <c r="D94" s="13"/>
      <c r="E94" s="36"/>
      <c r="F94" s="13"/>
      <c r="G94" s="37"/>
      <c r="H94" s="37"/>
      <c r="I94" s="13"/>
      <c r="J94" s="36"/>
      <c r="K94" s="13"/>
      <c r="L94" s="13"/>
    </row>
    <row r="95" spans="1:12" x14ac:dyDescent="0.3">
      <c r="A95" s="11" t="e">
        <f t="shared" si="2"/>
        <v>#N/A</v>
      </c>
      <c r="B95" s="12"/>
      <c r="C95" s="13"/>
      <c r="D95" s="13"/>
      <c r="E95" s="36"/>
      <c r="F95" s="13"/>
      <c r="G95" s="37"/>
      <c r="H95" s="37"/>
      <c r="I95" s="13"/>
      <c r="J95" s="36"/>
      <c r="K95" s="13"/>
      <c r="L95" s="13"/>
    </row>
    <row r="96" spans="1:12" x14ac:dyDescent="0.3">
      <c r="A96" s="11" t="e">
        <f t="shared" si="2"/>
        <v>#N/A</v>
      </c>
      <c r="B96" s="12"/>
      <c r="C96" s="13"/>
      <c r="D96" s="13"/>
      <c r="E96" s="36"/>
      <c r="F96" s="13"/>
      <c r="G96" s="37"/>
      <c r="H96" s="37"/>
      <c r="I96" s="13"/>
      <c r="J96" s="36"/>
      <c r="K96" s="13"/>
      <c r="L96" s="13"/>
    </row>
    <row r="97" spans="1:12" x14ac:dyDescent="0.3">
      <c r="A97" s="11" t="e">
        <f t="shared" si="2"/>
        <v>#N/A</v>
      </c>
      <c r="B97" s="12"/>
      <c r="C97" s="13"/>
      <c r="D97" s="13"/>
      <c r="E97" s="36"/>
      <c r="F97" s="13"/>
      <c r="G97" s="37"/>
      <c r="H97" s="37"/>
      <c r="I97" s="13"/>
      <c r="J97" s="36"/>
      <c r="K97" s="13"/>
      <c r="L97" s="13"/>
    </row>
    <row r="98" spans="1:12" x14ac:dyDescent="0.3">
      <c r="A98" s="11" t="e">
        <f t="shared" ref="A98:A119" si="3">INDEX(Référence_PCMN,MATCH(B98,DEPENSES,0))</f>
        <v>#N/A</v>
      </c>
      <c r="B98" s="12"/>
      <c r="C98" s="13"/>
      <c r="D98" s="13"/>
      <c r="E98" s="36"/>
      <c r="F98" s="13"/>
      <c r="G98" s="37"/>
      <c r="H98" s="37"/>
      <c r="I98" s="13"/>
      <c r="J98" s="36"/>
      <c r="K98" s="13"/>
      <c r="L98" s="13"/>
    </row>
    <row r="99" spans="1:12" x14ac:dyDescent="0.3">
      <c r="A99" s="11" t="e">
        <f t="shared" si="3"/>
        <v>#N/A</v>
      </c>
      <c r="B99" s="12"/>
      <c r="C99" s="13"/>
      <c r="D99" s="13"/>
      <c r="E99" s="36"/>
      <c r="F99" s="13"/>
      <c r="G99" s="37"/>
      <c r="H99" s="37"/>
      <c r="I99" s="13"/>
      <c r="J99" s="36"/>
      <c r="K99" s="13"/>
      <c r="L99" s="13"/>
    </row>
    <row r="100" spans="1:12" x14ac:dyDescent="0.3">
      <c r="A100" s="11" t="e">
        <f t="shared" si="3"/>
        <v>#N/A</v>
      </c>
      <c r="B100" s="12"/>
      <c r="C100" s="13"/>
      <c r="D100" s="13"/>
      <c r="E100" s="36"/>
      <c r="F100" s="13"/>
      <c r="G100" s="37"/>
      <c r="H100" s="37"/>
      <c r="I100" s="13"/>
      <c r="J100" s="36"/>
      <c r="K100" s="13"/>
      <c r="L100" s="13"/>
    </row>
    <row r="101" spans="1:12" x14ac:dyDescent="0.3">
      <c r="A101" s="11" t="e">
        <f t="shared" si="3"/>
        <v>#N/A</v>
      </c>
      <c r="B101" s="12"/>
      <c r="C101" s="13"/>
      <c r="D101" s="13"/>
      <c r="E101" s="36"/>
      <c r="F101" s="13"/>
      <c r="G101" s="37"/>
      <c r="H101" s="37"/>
      <c r="I101" s="13"/>
      <c r="J101" s="36"/>
      <c r="K101" s="13"/>
      <c r="L101" s="13"/>
    </row>
    <row r="102" spans="1:12" x14ac:dyDescent="0.3">
      <c r="A102" s="11" t="e">
        <f t="shared" si="3"/>
        <v>#N/A</v>
      </c>
      <c r="B102" s="12"/>
      <c r="C102" s="13"/>
      <c r="D102" s="13"/>
      <c r="E102" s="36"/>
      <c r="F102" s="13"/>
      <c r="G102" s="37"/>
      <c r="H102" s="37"/>
      <c r="I102" s="13"/>
      <c r="J102" s="36"/>
      <c r="K102" s="13"/>
      <c r="L102" s="13"/>
    </row>
    <row r="103" spans="1:12" x14ac:dyDescent="0.3">
      <c r="A103" s="11" t="e">
        <f t="shared" si="3"/>
        <v>#N/A</v>
      </c>
      <c r="B103" s="12"/>
      <c r="C103" s="13"/>
      <c r="D103" s="13"/>
      <c r="E103" s="36"/>
      <c r="F103" s="13"/>
      <c r="G103" s="37"/>
      <c r="H103" s="37"/>
      <c r="I103" s="13"/>
      <c r="J103" s="36"/>
      <c r="K103" s="13"/>
      <c r="L103" s="13"/>
    </row>
    <row r="104" spans="1:12" x14ac:dyDescent="0.3">
      <c r="A104" s="11" t="e">
        <f t="shared" si="3"/>
        <v>#N/A</v>
      </c>
      <c r="B104" s="12"/>
      <c r="C104" s="13"/>
      <c r="D104" s="13"/>
      <c r="E104" s="36"/>
      <c r="F104" s="13"/>
      <c r="G104" s="37"/>
      <c r="H104" s="37"/>
      <c r="I104" s="13"/>
      <c r="J104" s="36"/>
      <c r="K104" s="13"/>
      <c r="L104" s="13"/>
    </row>
    <row r="105" spans="1:12" x14ac:dyDescent="0.3">
      <c r="A105" s="11" t="e">
        <f t="shared" si="3"/>
        <v>#N/A</v>
      </c>
      <c r="B105" s="12"/>
      <c r="C105" s="13"/>
      <c r="D105" s="13"/>
      <c r="E105" s="36"/>
      <c r="F105" s="13"/>
      <c r="G105" s="37"/>
      <c r="H105" s="37"/>
      <c r="I105" s="13"/>
      <c r="J105" s="36"/>
      <c r="K105" s="13"/>
      <c r="L105" s="13"/>
    </row>
    <row r="106" spans="1:12" x14ac:dyDescent="0.3">
      <c r="A106" s="11" t="e">
        <f t="shared" si="3"/>
        <v>#N/A</v>
      </c>
      <c r="B106" s="12"/>
      <c r="C106" s="13"/>
      <c r="D106" s="13"/>
      <c r="E106" s="36"/>
      <c r="F106" s="13"/>
      <c r="G106" s="37"/>
      <c r="H106" s="37"/>
      <c r="I106" s="13"/>
      <c r="J106" s="36"/>
      <c r="K106" s="13"/>
      <c r="L106" s="13"/>
    </row>
    <row r="107" spans="1:12" x14ac:dyDescent="0.3">
      <c r="A107" s="11" t="e">
        <f t="shared" si="3"/>
        <v>#N/A</v>
      </c>
      <c r="B107" s="12"/>
      <c r="C107" s="13"/>
      <c r="D107" s="13"/>
      <c r="E107" s="36"/>
      <c r="F107" s="13"/>
      <c r="G107" s="37"/>
      <c r="H107" s="37"/>
      <c r="I107" s="13"/>
      <c r="J107" s="36"/>
      <c r="K107" s="13"/>
      <c r="L107" s="13"/>
    </row>
    <row r="108" spans="1:12" x14ac:dyDescent="0.3">
      <c r="A108" s="11" t="e">
        <f t="shared" si="3"/>
        <v>#N/A</v>
      </c>
      <c r="B108" s="12"/>
      <c r="C108" s="13"/>
      <c r="D108" s="13"/>
      <c r="E108" s="36"/>
      <c r="F108" s="13"/>
      <c r="G108" s="37"/>
      <c r="H108" s="37"/>
      <c r="I108" s="13"/>
      <c r="J108" s="36"/>
      <c r="K108" s="13"/>
      <c r="L108" s="13"/>
    </row>
    <row r="109" spans="1:12" x14ac:dyDescent="0.3">
      <c r="A109" s="11" t="e">
        <f t="shared" si="3"/>
        <v>#N/A</v>
      </c>
      <c r="B109" s="12"/>
      <c r="C109" s="13"/>
      <c r="D109" s="13"/>
      <c r="E109" s="36"/>
      <c r="F109" s="13"/>
      <c r="G109" s="37"/>
      <c r="H109" s="37"/>
      <c r="I109" s="13"/>
      <c r="J109" s="36"/>
      <c r="K109" s="13"/>
      <c r="L109" s="13"/>
    </row>
    <row r="110" spans="1:12" x14ac:dyDescent="0.3">
      <c r="A110" s="11" t="e">
        <f t="shared" si="3"/>
        <v>#N/A</v>
      </c>
      <c r="B110" s="12"/>
      <c r="C110" s="13"/>
      <c r="D110" s="13"/>
      <c r="E110" s="36"/>
      <c r="F110" s="13"/>
      <c r="G110" s="37"/>
      <c r="H110" s="37"/>
      <c r="I110" s="13"/>
      <c r="J110" s="36"/>
      <c r="K110" s="13"/>
      <c r="L110" s="13"/>
    </row>
    <row r="111" spans="1:12" x14ac:dyDescent="0.3">
      <c r="A111" s="11" t="e">
        <f t="shared" si="3"/>
        <v>#N/A</v>
      </c>
      <c r="B111" s="12"/>
      <c r="C111" s="13"/>
      <c r="D111" s="13"/>
      <c r="E111" s="36"/>
      <c r="F111" s="13"/>
      <c r="G111" s="37"/>
      <c r="H111" s="37"/>
      <c r="I111" s="13"/>
      <c r="J111" s="36"/>
      <c r="K111" s="13"/>
      <c r="L111" s="13"/>
    </row>
    <row r="112" spans="1:12" x14ac:dyDescent="0.3">
      <c r="A112" s="11" t="e">
        <f t="shared" si="3"/>
        <v>#N/A</v>
      </c>
      <c r="B112" s="12"/>
      <c r="C112" s="13"/>
      <c r="D112" s="13"/>
      <c r="E112" s="36"/>
      <c r="F112" s="13"/>
      <c r="G112" s="37"/>
      <c r="H112" s="37"/>
      <c r="I112" s="13"/>
      <c r="J112" s="36"/>
      <c r="K112" s="13"/>
      <c r="L112" s="13"/>
    </row>
    <row r="113" spans="1:12" x14ac:dyDescent="0.3">
      <c r="A113" s="11" t="e">
        <f t="shared" si="3"/>
        <v>#N/A</v>
      </c>
      <c r="B113" s="12"/>
      <c r="C113" s="13"/>
      <c r="D113" s="13"/>
      <c r="E113" s="36"/>
      <c r="F113" s="13"/>
      <c r="G113" s="37"/>
      <c r="H113" s="37"/>
      <c r="I113" s="13"/>
      <c r="J113" s="36"/>
      <c r="K113" s="13"/>
      <c r="L113" s="13"/>
    </row>
    <row r="114" spans="1:12" x14ac:dyDescent="0.3">
      <c r="A114" s="11" t="e">
        <f t="shared" si="3"/>
        <v>#N/A</v>
      </c>
      <c r="B114" s="12"/>
      <c r="C114" s="13"/>
      <c r="D114" s="13"/>
      <c r="E114" s="36"/>
      <c r="F114" s="13"/>
      <c r="G114" s="37"/>
      <c r="H114" s="37"/>
      <c r="I114" s="13"/>
      <c r="J114" s="36"/>
      <c r="K114" s="13"/>
      <c r="L114" s="13"/>
    </row>
    <row r="115" spans="1:12" x14ac:dyDescent="0.3">
      <c r="A115" s="11" t="e">
        <f t="shared" si="3"/>
        <v>#N/A</v>
      </c>
      <c r="B115" s="12"/>
      <c r="C115" s="13"/>
      <c r="D115" s="13"/>
      <c r="E115" s="36"/>
      <c r="F115" s="13"/>
      <c r="G115" s="37"/>
      <c r="H115" s="37"/>
      <c r="I115" s="13"/>
      <c r="J115" s="36"/>
      <c r="K115" s="13"/>
      <c r="L115" s="13"/>
    </row>
    <row r="116" spans="1:12" x14ac:dyDescent="0.3">
      <c r="A116" s="11" t="e">
        <f t="shared" si="3"/>
        <v>#N/A</v>
      </c>
      <c r="B116" s="12"/>
      <c r="C116" s="13"/>
      <c r="D116" s="13"/>
      <c r="E116" s="36"/>
      <c r="F116" s="13"/>
      <c r="G116" s="37"/>
      <c r="H116" s="37"/>
      <c r="I116" s="13"/>
      <c r="J116" s="36"/>
      <c r="K116" s="13"/>
      <c r="L116" s="13"/>
    </row>
    <row r="117" spans="1:12" x14ac:dyDescent="0.3">
      <c r="A117" s="11" t="e">
        <f t="shared" si="3"/>
        <v>#N/A</v>
      </c>
      <c r="B117" s="12"/>
      <c r="C117" s="13"/>
      <c r="D117" s="13"/>
      <c r="E117" s="36"/>
      <c r="F117" s="13"/>
      <c r="G117" s="37"/>
      <c r="H117" s="37"/>
      <c r="I117" s="13"/>
      <c r="J117" s="36"/>
      <c r="K117" s="13"/>
      <c r="L117" s="13"/>
    </row>
    <row r="118" spans="1:12" x14ac:dyDescent="0.3">
      <c r="A118" s="11" t="e">
        <f t="shared" si="3"/>
        <v>#N/A</v>
      </c>
      <c r="B118" s="12"/>
      <c r="C118" s="13"/>
      <c r="D118" s="13"/>
      <c r="E118" s="36"/>
      <c r="F118" s="13"/>
      <c r="G118" s="37"/>
      <c r="H118" s="37"/>
      <c r="I118" s="13"/>
      <c r="J118" s="36"/>
      <c r="K118" s="13"/>
      <c r="L118" s="13"/>
    </row>
    <row r="119" spans="1:12" x14ac:dyDescent="0.3">
      <c r="A119" s="11" t="e">
        <f t="shared" si="3"/>
        <v>#N/A</v>
      </c>
      <c r="B119" s="12"/>
      <c r="C119" s="13"/>
      <c r="D119" s="13"/>
      <c r="E119" s="36"/>
      <c r="F119" s="13"/>
      <c r="G119" s="37"/>
      <c r="H119" s="37"/>
      <c r="I119" s="13"/>
      <c r="J119" s="36"/>
      <c r="K119" s="13"/>
      <c r="L119" s="13"/>
    </row>
    <row r="120" spans="1:12" x14ac:dyDescent="0.3">
      <c r="H120" s="94">
        <f>SUM(H2:H119)</f>
        <v>0</v>
      </c>
    </row>
  </sheetData>
  <dataValidations count="3">
    <dataValidation type="list" allowBlank="1" showInputMessage="1" showErrorMessage="1" sqref="I3:I119" xr:uid="{00000000-0002-0000-0100-000000000000}">
      <formula1>paiement</formula1>
    </dataValidation>
    <dataValidation type="list" allowBlank="1" showInputMessage="1" showErrorMessage="1" sqref="I2" xr:uid="{00000000-0002-0000-0100-000001000000}">
      <formula1>paiment</formula1>
    </dataValidation>
    <dataValidation type="list" allowBlank="1" showInputMessage="1" showErrorMessage="1" sqref="B2:B119" xr:uid="{00000000-0002-0000-0100-000002000000}">
      <formula1>DEPENSES</formula1>
    </dataValidation>
  </dataValidations>
  <pageMargins left="0.15748031496062992" right="0.15748031496062992" top="0.23622047244094491" bottom="0.23622047244094491" header="0.15748031496062992" footer="0.15748031496062992"/>
  <pageSetup paperSize="9" scale="54" fitToHeight="4" orientation="landscape"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2"/>
  <sheetViews>
    <sheetView tabSelected="1" workbookViewId="0">
      <selection activeCell="E1" sqref="E1:E1048576"/>
    </sheetView>
  </sheetViews>
  <sheetFormatPr baseColWidth="10" defaultRowHeight="14.4" x14ac:dyDescent="0.3"/>
  <cols>
    <col min="1" max="1" width="15.5546875" style="6" customWidth="1"/>
    <col min="2" max="2" width="7.6640625" style="2" bestFit="1" customWidth="1"/>
    <col min="3" max="3" width="10.6640625" style="2" bestFit="1" customWidth="1"/>
    <col min="4" max="4" width="8.33203125" style="85" bestFit="1" customWidth="1"/>
    <col min="5" max="5" width="11.109375" style="2" bestFit="1" customWidth="1"/>
    <col min="6" max="6" width="11.5546875" style="86" bestFit="1" customWidth="1"/>
    <col min="7" max="9" width="15.5546875" style="2" customWidth="1"/>
    <col min="10" max="10" width="15.109375" style="2" bestFit="1" customWidth="1"/>
    <col min="11" max="11" width="10.88671875" style="2" bestFit="1" customWidth="1"/>
    <col min="12" max="12" width="11.109375" style="2" bestFit="1" customWidth="1"/>
    <col min="13" max="13" width="8" style="2" bestFit="1" customWidth="1"/>
    <col min="14" max="14" width="13.5546875" style="2" bestFit="1" customWidth="1"/>
    <col min="15" max="16" width="13.5546875" style="2" customWidth="1"/>
    <col min="20" max="20" width="13.88671875" customWidth="1"/>
    <col min="21" max="21" width="36.88671875" customWidth="1"/>
  </cols>
  <sheetData>
    <row r="1" spans="1:21" ht="15" thickBot="1" x14ac:dyDescent="0.35">
      <c r="A1" s="49" t="s">
        <v>257</v>
      </c>
      <c r="B1" s="63" t="s">
        <v>258</v>
      </c>
      <c r="C1" s="63" t="s">
        <v>259</v>
      </c>
      <c r="D1" s="64" t="s">
        <v>260</v>
      </c>
      <c r="E1" s="63" t="s">
        <v>261</v>
      </c>
      <c r="F1" s="65" t="s">
        <v>262</v>
      </c>
      <c r="G1" s="63" t="s">
        <v>263</v>
      </c>
      <c r="H1" s="63" t="s">
        <v>264</v>
      </c>
      <c r="I1" s="63" t="s">
        <v>265</v>
      </c>
      <c r="J1" s="63" t="s">
        <v>266</v>
      </c>
      <c r="K1" s="63" t="s">
        <v>267</v>
      </c>
      <c r="L1" s="63" t="s">
        <v>268</v>
      </c>
      <c r="M1" s="63" t="s">
        <v>269</v>
      </c>
      <c r="N1" s="63" t="s">
        <v>270</v>
      </c>
      <c r="O1" s="63" t="s">
        <v>271</v>
      </c>
      <c r="P1" s="63" t="s">
        <v>272</v>
      </c>
      <c r="Q1" s="63" t="s">
        <v>273</v>
      </c>
      <c r="R1" s="63" t="s">
        <v>274</v>
      </c>
      <c r="S1" s="63" t="s">
        <v>275</v>
      </c>
      <c r="T1" s="63"/>
      <c r="U1" s="63" t="s">
        <v>276</v>
      </c>
    </row>
    <row r="2" spans="1:21" ht="72.599999999999994" thickBot="1" x14ac:dyDescent="0.35">
      <c r="A2" s="66" t="s">
        <v>277</v>
      </c>
      <c r="B2" s="66" t="s">
        <v>278</v>
      </c>
      <c r="C2" s="66" t="s">
        <v>279</v>
      </c>
      <c r="D2" s="67" t="s">
        <v>280</v>
      </c>
      <c r="E2" s="68" t="s">
        <v>14</v>
      </c>
      <c r="F2" s="69" t="s">
        <v>281</v>
      </c>
      <c r="G2" s="66" t="s">
        <v>282</v>
      </c>
      <c r="H2" s="69" t="s">
        <v>283</v>
      </c>
      <c r="I2" s="69" t="s">
        <v>284</v>
      </c>
      <c r="J2" s="70" t="s">
        <v>285</v>
      </c>
      <c r="K2" s="70" t="s">
        <v>286</v>
      </c>
      <c r="L2" s="70" t="s">
        <v>287</v>
      </c>
      <c r="M2" s="70" t="s">
        <v>288</v>
      </c>
      <c r="N2" s="70" t="s">
        <v>289</v>
      </c>
      <c r="O2" s="70" t="s">
        <v>290</v>
      </c>
      <c r="P2" s="70" t="s">
        <v>291</v>
      </c>
      <c r="Q2" s="66" t="s">
        <v>292</v>
      </c>
      <c r="R2" s="66" t="s">
        <v>63</v>
      </c>
      <c r="S2" s="66" t="s">
        <v>65</v>
      </c>
      <c r="T2" s="66" t="s">
        <v>293</v>
      </c>
      <c r="U2" s="66" t="s">
        <v>84</v>
      </c>
    </row>
    <row r="3" spans="1:21" ht="15" thickBot="1" x14ac:dyDescent="0.35">
      <c r="A3" s="71" t="s">
        <v>294</v>
      </c>
      <c r="B3" s="72"/>
      <c r="C3" s="72"/>
      <c r="D3" s="73"/>
      <c r="E3" s="74"/>
      <c r="F3" s="75"/>
      <c r="G3" s="75"/>
      <c r="H3" s="76"/>
      <c r="I3" s="76"/>
      <c r="J3" s="77"/>
      <c r="K3" s="77"/>
      <c r="L3" s="77"/>
      <c r="M3" s="77"/>
      <c r="N3" s="77"/>
      <c r="O3" s="77"/>
      <c r="P3" s="77"/>
      <c r="Q3" s="78"/>
      <c r="R3" s="78"/>
      <c r="S3" s="78"/>
      <c r="T3" s="78"/>
      <c r="U3" s="79"/>
    </row>
    <row r="4" spans="1:21" ht="15" thickBot="1" x14ac:dyDescent="0.35">
      <c r="A4" s="71" t="s">
        <v>295</v>
      </c>
      <c r="B4" s="72"/>
      <c r="C4" s="72"/>
      <c r="D4" s="80"/>
      <c r="E4" s="74"/>
      <c r="F4" s="81"/>
      <c r="G4" s="75"/>
      <c r="H4" s="82"/>
      <c r="I4" s="82"/>
      <c r="J4" s="77"/>
      <c r="K4" s="77"/>
      <c r="L4" s="77"/>
      <c r="M4" s="77"/>
      <c r="N4" s="77"/>
      <c r="O4" s="77"/>
      <c r="P4" s="77"/>
      <c r="Q4" s="78"/>
      <c r="R4" s="78"/>
      <c r="S4" s="78"/>
      <c r="T4" s="78"/>
      <c r="U4" s="79"/>
    </row>
    <row r="5" spans="1:21" ht="15" thickBot="1" x14ac:dyDescent="0.35">
      <c r="A5" s="71" t="s">
        <v>296</v>
      </c>
      <c r="B5" s="72"/>
      <c r="C5" s="72"/>
      <c r="D5" s="80"/>
      <c r="E5" s="83"/>
      <c r="F5" s="75"/>
      <c r="G5" s="75"/>
      <c r="H5" s="82"/>
      <c r="I5" s="82"/>
      <c r="J5" s="77"/>
      <c r="K5" s="77"/>
      <c r="L5" s="77"/>
      <c r="M5" s="77"/>
      <c r="N5" s="77"/>
      <c r="O5" s="77"/>
      <c r="P5" s="77"/>
      <c r="Q5" s="78"/>
      <c r="R5" s="78"/>
      <c r="S5" s="78"/>
      <c r="T5" s="78"/>
      <c r="U5" s="79"/>
    </row>
    <row r="6" spans="1:21" ht="15" thickBot="1" x14ac:dyDescent="0.35">
      <c r="A6" s="71" t="s">
        <v>297</v>
      </c>
      <c r="B6" s="72"/>
      <c r="C6" s="72"/>
      <c r="D6" s="80"/>
      <c r="E6" s="83"/>
      <c r="F6" s="75"/>
      <c r="G6" s="75"/>
      <c r="H6" s="82"/>
      <c r="I6" s="82"/>
      <c r="J6" s="77"/>
      <c r="K6" s="77"/>
      <c r="L6" s="77"/>
      <c r="M6" s="77"/>
      <c r="N6" s="77"/>
      <c r="O6" s="77"/>
      <c r="P6" s="77"/>
      <c r="Q6" s="78"/>
      <c r="R6" s="78"/>
      <c r="S6" s="78"/>
      <c r="T6" s="78"/>
      <c r="U6" s="79"/>
    </row>
    <row r="7" spans="1:21" ht="15" thickBot="1" x14ac:dyDescent="0.35">
      <c r="A7" s="71" t="s">
        <v>298</v>
      </c>
      <c r="B7" s="72"/>
      <c r="C7" s="72"/>
      <c r="D7" s="80"/>
      <c r="E7" s="83"/>
      <c r="F7" s="75"/>
      <c r="G7" s="75"/>
      <c r="H7" s="82"/>
      <c r="I7" s="82"/>
      <c r="J7" s="77"/>
      <c r="K7" s="77"/>
      <c r="L7" s="77"/>
      <c r="M7" s="77"/>
      <c r="N7" s="77"/>
      <c r="O7" s="77"/>
      <c r="P7" s="77"/>
      <c r="Q7" s="78"/>
      <c r="R7" s="78"/>
      <c r="S7" s="78"/>
      <c r="T7" s="78"/>
      <c r="U7" s="79"/>
    </row>
    <row r="8" spans="1:21" ht="15" thickBot="1" x14ac:dyDescent="0.35">
      <c r="A8" s="71" t="s">
        <v>299</v>
      </c>
      <c r="B8" s="72"/>
      <c r="C8" s="72"/>
      <c r="D8" s="80"/>
      <c r="E8" s="83"/>
      <c r="F8" s="75"/>
      <c r="G8" s="75"/>
      <c r="H8" s="82"/>
      <c r="I8" s="82"/>
      <c r="J8" s="77"/>
      <c r="K8" s="77"/>
      <c r="L8" s="77"/>
      <c r="M8" s="77"/>
      <c r="N8" s="77"/>
      <c r="O8" s="77"/>
      <c r="P8" s="77"/>
      <c r="Q8" s="78"/>
      <c r="R8" s="78"/>
      <c r="S8" s="78"/>
      <c r="T8" s="78"/>
      <c r="U8" s="79"/>
    </row>
    <row r="9" spans="1:21" ht="15" thickBot="1" x14ac:dyDescent="0.35">
      <c r="A9" s="71" t="s">
        <v>300</v>
      </c>
      <c r="B9" s="72"/>
      <c r="C9" s="72"/>
      <c r="D9" s="80"/>
      <c r="E9" s="83"/>
      <c r="F9" s="75"/>
      <c r="G9" s="75"/>
      <c r="H9" s="82"/>
      <c r="I9" s="82"/>
      <c r="J9" s="77"/>
      <c r="K9" s="77"/>
      <c r="L9" s="77"/>
      <c r="M9" s="77"/>
      <c r="N9" s="77"/>
      <c r="O9" s="77"/>
      <c r="P9" s="77"/>
      <c r="Q9" s="78"/>
      <c r="R9" s="78"/>
      <c r="S9" s="78"/>
      <c r="T9" s="78"/>
      <c r="U9" s="79"/>
    </row>
    <row r="10" spans="1:21" ht="15" thickBot="1" x14ac:dyDescent="0.35">
      <c r="A10" s="71" t="s">
        <v>301</v>
      </c>
      <c r="B10" s="72"/>
      <c r="C10" s="72"/>
      <c r="D10" s="80"/>
      <c r="E10" s="83"/>
      <c r="F10" s="75"/>
      <c r="G10" s="75"/>
      <c r="H10" s="76"/>
      <c r="I10" s="76"/>
      <c r="J10" s="77"/>
      <c r="K10" s="77"/>
      <c r="L10" s="77"/>
      <c r="M10" s="77"/>
      <c r="N10" s="77"/>
      <c r="O10" s="77"/>
      <c r="P10" s="77"/>
      <c r="Q10" s="78"/>
      <c r="R10" s="78"/>
      <c r="S10" s="78"/>
      <c r="T10" s="78"/>
      <c r="U10" s="79"/>
    </row>
    <row r="11" spans="1:21" ht="15" thickBot="1" x14ac:dyDescent="0.35">
      <c r="A11" s="71" t="s">
        <v>302</v>
      </c>
      <c r="B11" s="72"/>
      <c r="C11" s="72"/>
      <c r="D11" s="80"/>
      <c r="E11" s="83"/>
      <c r="F11" s="75"/>
      <c r="G11" s="75"/>
      <c r="H11" s="76"/>
      <c r="I11" s="76"/>
      <c r="J11" s="77"/>
      <c r="K11" s="77"/>
      <c r="L11" s="77"/>
      <c r="M11" s="77"/>
      <c r="N11" s="77"/>
      <c r="O11" s="77"/>
      <c r="P11" s="77"/>
      <c r="Q11" s="78"/>
      <c r="R11" s="78"/>
      <c r="S11" s="78"/>
      <c r="T11" s="78"/>
      <c r="U11" s="79"/>
    </row>
    <row r="12" spans="1:21" ht="15" thickBot="1" x14ac:dyDescent="0.35">
      <c r="A12" s="71" t="s">
        <v>303</v>
      </c>
      <c r="B12" s="72"/>
      <c r="C12" s="72"/>
      <c r="D12" s="80"/>
      <c r="E12" s="83"/>
      <c r="F12" s="75"/>
      <c r="G12" s="75"/>
      <c r="H12" s="76"/>
      <c r="I12" s="76"/>
      <c r="J12" s="77"/>
      <c r="K12" s="77"/>
      <c r="L12" s="77"/>
      <c r="M12" s="77"/>
      <c r="N12" s="77"/>
      <c r="O12" s="77"/>
      <c r="P12" s="77"/>
      <c r="Q12" s="78"/>
      <c r="R12" s="78"/>
      <c r="S12" s="78"/>
      <c r="T12" s="78"/>
      <c r="U12" s="79"/>
    </row>
    <row r="13" spans="1:21" ht="15" thickBot="1" x14ac:dyDescent="0.35">
      <c r="A13" s="71" t="s">
        <v>304</v>
      </c>
      <c r="B13" s="72"/>
      <c r="C13" s="72"/>
      <c r="D13" s="80"/>
      <c r="E13" s="83"/>
      <c r="F13" s="75"/>
      <c r="G13" s="75"/>
      <c r="H13" s="76"/>
      <c r="I13" s="76"/>
      <c r="J13" s="77"/>
      <c r="K13" s="77"/>
      <c r="L13" s="77"/>
      <c r="M13" s="77"/>
      <c r="N13" s="77"/>
      <c r="O13" s="77"/>
      <c r="P13" s="77"/>
      <c r="Q13" s="78"/>
      <c r="R13" s="78"/>
      <c r="S13" s="78"/>
      <c r="T13" s="78"/>
      <c r="U13" s="79"/>
    </row>
    <row r="14" spans="1:21" ht="15" thickBot="1" x14ac:dyDescent="0.35">
      <c r="A14" s="71" t="s">
        <v>305</v>
      </c>
      <c r="B14" s="72"/>
      <c r="C14" s="72"/>
      <c r="D14" s="80"/>
      <c r="E14" s="83"/>
      <c r="F14" s="73"/>
      <c r="G14" s="73"/>
      <c r="H14" s="76"/>
      <c r="I14" s="76"/>
      <c r="J14" s="84"/>
      <c r="K14" s="84"/>
      <c r="L14" s="84"/>
      <c r="M14" s="84"/>
      <c r="N14" s="84"/>
      <c r="O14" s="84"/>
      <c r="P14" s="84"/>
      <c r="Q14" s="78"/>
      <c r="R14" s="78"/>
      <c r="S14" s="78"/>
      <c r="T14" s="78"/>
      <c r="U14" s="79"/>
    </row>
    <row r="15" spans="1:21" ht="15" thickBot="1" x14ac:dyDescent="0.35">
      <c r="A15" s="71" t="s">
        <v>306</v>
      </c>
      <c r="B15" s="72"/>
      <c r="C15" s="72"/>
      <c r="D15" s="80"/>
      <c r="E15" s="83"/>
      <c r="F15" s="73"/>
      <c r="G15" s="73"/>
      <c r="H15" s="76"/>
      <c r="I15" s="76"/>
      <c r="J15" s="84"/>
      <c r="K15" s="84"/>
      <c r="L15" s="84"/>
      <c r="M15" s="84"/>
      <c r="N15" s="84"/>
      <c r="O15" s="84"/>
      <c r="P15" s="84"/>
      <c r="Q15" s="78"/>
      <c r="R15" s="78"/>
      <c r="S15" s="78"/>
      <c r="T15" s="78"/>
      <c r="U15" s="79"/>
    </row>
    <row r="16" spans="1:21" ht="15" thickBot="1" x14ac:dyDescent="0.35">
      <c r="A16" s="71" t="s">
        <v>307</v>
      </c>
      <c r="B16" s="72"/>
      <c r="C16" s="72"/>
      <c r="D16" s="80"/>
      <c r="E16" s="83"/>
      <c r="F16" s="73"/>
      <c r="G16" s="73"/>
      <c r="H16" s="76"/>
      <c r="I16" s="76"/>
      <c r="J16" s="84"/>
      <c r="K16" s="84"/>
      <c r="L16" s="84"/>
      <c r="M16" s="84"/>
      <c r="N16" s="84"/>
      <c r="O16" s="84"/>
      <c r="P16" s="84"/>
      <c r="Q16" s="78"/>
      <c r="R16" s="78"/>
      <c r="S16" s="78"/>
      <c r="T16" s="78"/>
      <c r="U16" s="79"/>
    </row>
    <row r="17" spans="1:21" ht="15" thickBot="1" x14ac:dyDescent="0.35">
      <c r="A17" s="71" t="s">
        <v>308</v>
      </c>
      <c r="B17" s="72"/>
      <c r="C17" s="72"/>
      <c r="D17" s="80"/>
      <c r="E17" s="83"/>
      <c r="F17" s="73"/>
      <c r="G17" s="73"/>
      <c r="H17" s="76"/>
      <c r="I17" s="76"/>
      <c r="J17" s="84"/>
      <c r="K17" s="84"/>
      <c r="L17" s="84"/>
      <c r="M17" s="84"/>
      <c r="N17" s="84"/>
      <c r="O17" s="84"/>
      <c r="P17" s="84"/>
      <c r="Q17" s="78"/>
      <c r="R17" s="78"/>
      <c r="S17" s="78"/>
      <c r="T17" s="78"/>
      <c r="U17" s="79"/>
    </row>
    <row r="18" spans="1:21" ht="15" thickBot="1" x14ac:dyDescent="0.35">
      <c r="A18" s="71" t="s">
        <v>309</v>
      </c>
      <c r="B18" s="72"/>
      <c r="C18" s="72"/>
      <c r="D18" s="80"/>
      <c r="E18" s="83"/>
      <c r="F18" s="73"/>
      <c r="G18" s="73"/>
      <c r="H18" s="76"/>
      <c r="I18" s="76"/>
      <c r="J18" s="84"/>
      <c r="K18" s="84"/>
      <c r="L18" s="84"/>
      <c r="M18" s="84"/>
      <c r="N18" s="84"/>
      <c r="O18" s="84"/>
      <c r="P18" s="84"/>
      <c r="Q18" s="78"/>
      <c r="R18" s="78"/>
      <c r="S18" s="78"/>
      <c r="T18" s="78"/>
      <c r="U18" s="79"/>
    </row>
    <row r="19" spans="1:21" ht="15" thickBot="1" x14ac:dyDescent="0.35">
      <c r="A19" s="71" t="s">
        <v>310</v>
      </c>
      <c r="B19" s="72"/>
      <c r="C19" s="72"/>
      <c r="D19" s="80"/>
      <c r="E19" s="83"/>
      <c r="F19" s="73"/>
      <c r="G19" s="73"/>
      <c r="H19" s="76"/>
      <c r="I19" s="76"/>
      <c r="J19" s="84"/>
      <c r="K19" s="84"/>
      <c r="L19" s="84"/>
      <c r="M19" s="84"/>
      <c r="N19" s="84"/>
      <c r="O19" s="84"/>
      <c r="P19" s="84"/>
      <c r="Q19" s="78"/>
      <c r="R19" s="78"/>
      <c r="S19" s="78"/>
      <c r="T19" s="78"/>
      <c r="U19" s="79"/>
    </row>
    <row r="20" spans="1:21" ht="15" thickBot="1" x14ac:dyDescent="0.35">
      <c r="A20" s="71" t="s">
        <v>311</v>
      </c>
      <c r="B20" s="72"/>
      <c r="C20" s="72"/>
      <c r="D20" s="80"/>
      <c r="E20" s="83"/>
      <c r="F20" s="73"/>
      <c r="G20" s="73"/>
      <c r="H20" s="76"/>
      <c r="I20" s="76"/>
      <c r="J20" s="84"/>
      <c r="K20" s="84"/>
      <c r="L20" s="84"/>
      <c r="M20" s="84"/>
      <c r="N20" s="84"/>
      <c r="O20" s="84"/>
      <c r="P20" s="84"/>
      <c r="Q20" s="78"/>
      <c r="R20" s="78"/>
      <c r="S20" s="78"/>
      <c r="T20" s="78"/>
      <c r="U20" s="79"/>
    </row>
    <row r="21" spans="1:21" ht="15" thickBot="1" x14ac:dyDescent="0.35">
      <c r="A21" s="71" t="s">
        <v>312</v>
      </c>
      <c r="B21" s="72"/>
      <c r="C21" s="72"/>
      <c r="D21" s="80"/>
      <c r="E21" s="83"/>
      <c r="F21" s="73"/>
      <c r="G21" s="73"/>
      <c r="H21" s="76"/>
      <c r="I21" s="76"/>
      <c r="J21" s="84"/>
      <c r="K21" s="84"/>
      <c r="L21" s="84"/>
      <c r="M21" s="84"/>
      <c r="N21" s="84"/>
      <c r="O21" s="84"/>
      <c r="P21" s="84"/>
      <c r="Q21" s="78"/>
      <c r="R21" s="78"/>
      <c r="S21" s="78"/>
      <c r="T21" s="78"/>
      <c r="U21" s="79"/>
    </row>
    <row r="22" spans="1:21" ht="15" thickBot="1" x14ac:dyDescent="0.35">
      <c r="A22" s="71" t="s">
        <v>313</v>
      </c>
      <c r="B22" s="72"/>
      <c r="C22" s="72"/>
      <c r="D22" s="80"/>
      <c r="E22" s="83"/>
      <c r="F22" s="73"/>
      <c r="G22" s="73"/>
      <c r="H22" s="76"/>
      <c r="I22" s="76"/>
      <c r="J22" s="84"/>
      <c r="K22" s="84"/>
      <c r="L22" s="84"/>
      <c r="M22" s="84"/>
      <c r="N22" s="84"/>
      <c r="O22" s="84"/>
      <c r="P22" s="84"/>
      <c r="Q22" s="78"/>
      <c r="R22" s="78"/>
      <c r="S22" s="78"/>
      <c r="T22" s="78"/>
      <c r="U22" s="79"/>
    </row>
    <row r="23" spans="1:21" ht="15" thickBot="1" x14ac:dyDescent="0.35">
      <c r="A23" s="71" t="s">
        <v>314</v>
      </c>
      <c r="B23" s="72"/>
      <c r="C23" s="72"/>
      <c r="D23" s="80"/>
      <c r="E23" s="83"/>
      <c r="F23" s="73"/>
      <c r="G23" s="73"/>
      <c r="H23" s="76"/>
      <c r="I23" s="76"/>
      <c r="J23" s="84"/>
      <c r="K23" s="84"/>
      <c r="L23" s="84"/>
      <c r="M23" s="84"/>
      <c r="N23" s="84"/>
      <c r="O23" s="84"/>
      <c r="P23" s="84"/>
      <c r="Q23" s="78"/>
      <c r="R23" s="78"/>
      <c r="S23" s="78"/>
      <c r="T23" s="78"/>
      <c r="U23" s="79"/>
    </row>
    <row r="24" spans="1:21" ht="15" thickBot="1" x14ac:dyDescent="0.35">
      <c r="A24" s="71" t="s">
        <v>315</v>
      </c>
      <c r="B24" s="72"/>
      <c r="C24" s="72"/>
      <c r="D24" s="80"/>
      <c r="E24" s="83"/>
      <c r="F24" s="73"/>
      <c r="G24" s="73"/>
      <c r="H24" s="76"/>
      <c r="I24" s="76"/>
      <c r="J24" s="84"/>
      <c r="K24" s="84"/>
      <c r="L24" s="84"/>
      <c r="M24" s="84"/>
      <c r="N24" s="84"/>
      <c r="O24" s="84"/>
      <c r="P24" s="84"/>
      <c r="Q24" s="78"/>
      <c r="R24" s="78"/>
      <c r="S24" s="78"/>
      <c r="T24" s="78"/>
      <c r="U24" s="79"/>
    </row>
    <row r="25" spans="1:21" ht="15" thickBot="1" x14ac:dyDescent="0.35">
      <c r="A25" s="71" t="s">
        <v>316</v>
      </c>
      <c r="B25" s="72"/>
      <c r="C25" s="72"/>
      <c r="D25" s="80"/>
      <c r="E25" s="83"/>
      <c r="F25" s="73"/>
      <c r="G25" s="73"/>
      <c r="H25" s="76"/>
      <c r="I25" s="76"/>
      <c r="J25" s="84"/>
      <c r="K25" s="84"/>
      <c r="L25" s="84"/>
      <c r="M25" s="84"/>
      <c r="N25" s="84"/>
      <c r="O25" s="84"/>
      <c r="P25" s="84"/>
      <c r="Q25" s="78"/>
      <c r="R25" s="78"/>
      <c r="S25" s="78"/>
      <c r="T25" s="78"/>
      <c r="U25" s="79"/>
    </row>
    <row r="26" spans="1:21" ht="15" thickBot="1" x14ac:dyDescent="0.35">
      <c r="A26" s="71" t="s">
        <v>317</v>
      </c>
      <c r="B26" s="72"/>
      <c r="C26" s="72"/>
      <c r="D26" s="80"/>
      <c r="E26" s="83"/>
      <c r="F26" s="73"/>
      <c r="G26" s="73"/>
      <c r="H26" s="76"/>
      <c r="I26" s="76"/>
      <c r="J26" s="84"/>
      <c r="K26" s="84"/>
      <c r="L26" s="84"/>
      <c r="M26" s="84"/>
      <c r="N26" s="84"/>
      <c r="O26" s="84"/>
      <c r="P26" s="84"/>
      <c r="Q26" s="78"/>
      <c r="R26" s="78"/>
      <c r="S26" s="78"/>
      <c r="T26" s="78"/>
      <c r="U26" s="79"/>
    </row>
    <row r="27" spans="1:21" ht="15" thickBot="1" x14ac:dyDescent="0.35">
      <c r="A27" s="71" t="s">
        <v>318</v>
      </c>
      <c r="B27" s="72"/>
      <c r="C27" s="72"/>
      <c r="D27" s="80"/>
      <c r="E27" s="83"/>
      <c r="F27" s="73"/>
      <c r="G27" s="73"/>
      <c r="H27" s="76"/>
      <c r="I27" s="76"/>
      <c r="J27" s="84"/>
      <c r="K27" s="84"/>
      <c r="L27" s="84"/>
      <c r="M27" s="84"/>
      <c r="N27" s="84"/>
      <c r="O27" s="84"/>
      <c r="P27" s="84"/>
      <c r="Q27" s="78"/>
      <c r="R27" s="78"/>
      <c r="S27" s="78"/>
      <c r="T27" s="78"/>
      <c r="U27" s="79"/>
    </row>
    <row r="28" spans="1:21" ht="15" thickBot="1" x14ac:dyDescent="0.35">
      <c r="A28" s="71" t="s">
        <v>319</v>
      </c>
      <c r="B28" s="72"/>
      <c r="C28" s="72"/>
      <c r="D28" s="80"/>
      <c r="E28" s="83"/>
      <c r="F28" s="73"/>
      <c r="G28" s="73"/>
      <c r="H28" s="76"/>
      <c r="I28" s="76"/>
      <c r="J28" s="84"/>
      <c r="K28" s="84"/>
      <c r="L28" s="84"/>
      <c r="M28" s="84"/>
      <c r="N28" s="84"/>
      <c r="O28" s="84"/>
      <c r="P28" s="84"/>
      <c r="Q28" s="78"/>
      <c r="R28" s="78"/>
      <c r="S28" s="78"/>
      <c r="T28" s="78"/>
      <c r="U28" s="79"/>
    </row>
    <row r="29" spans="1:21" ht="15" thickBot="1" x14ac:dyDescent="0.35">
      <c r="A29" s="71" t="s">
        <v>320</v>
      </c>
      <c r="B29" s="72"/>
      <c r="C29" s="72"/>
      <c r="D29" s="80"/>
      <c r="E29" s="83"/>
      <c r="F29" s="73"/>
      <c r="G29" s="73"/>
      <c r="H29" s="76"/>
      <c r="I29" s="76"/>
      <c r="J29" s="84"/>
      <c r="K29" s="84"/>
      <c r="L29" s="84"/>
      <c r="M29" s="84"/>
      <c r="N29" s="84"/>
      <c r="O29" s="84"/>
      <c r="P29" s="84"/>
      <c r="Q29" s="78"/>
      <c r="R29" s="78"/>
      <c r="S29" s="78"/>
      <c r="T29" s="78"/>
      <c r="U29" s="79"/>
    </row>
    <row r="30" spans="1:21" ht="15" thickBot="1" x14ac:dyDescent="0.35">
      <c r="A30" s="71" t="s">
        <v>321</v>
      </c>
      <c r="B30" s="72"/>
      <c r="C30" s="72"/>
      <c r="D30" s="80"/>
      <c r="E30" s="83"/>
      <c r="F30" s="73"/>
      <c r="G30" s="73"/>
      <c r="H30" s="76"/>
      <c r="I30" s="76"/>
      <c r="J30" s="84"/>
      <c r="K30" s="84"/>
      <c r="L30" s="84"/>
      <c r="M30" s="84"/>
      <c r="N30" s="84"/>
      <c r="O30" s="84"/>
      <c r="P30" s="84"/>
      <c r="Q30" s="78"/>
      <c r="R30" s="78"/>
      <c r="S30" s="78"/>
      <c r="T30" s="78"/>
      <c r="U30" s="79"/>
    </row>
    <row r="31" spans="1:21" ht="15" thickBot="1" x14ac:dyDescent="0.35">
      <c r="A31" s="71" t="s">
        <v>322</v>
      </c>
      <c r="B31" s="72"/>
      <c r="C31" s="72"/>
      <c r="D31" s="80"/>
      <c r="E31" s="83"/>
      <c r="F31" s="73"/>
      <c r="G31" s="73"/>
      <c r="H31" s="76"/>
      <c r="I31" s="76"/>
      <c r="J31" s="84"/>
      <c r="K31" s="84"/>
      <c r="L31" s="84"/>
      <c r="M31" s="84"/>
      <c r="N31" s="84"/>
      <c r="O31" s="84"/>
      <c r="P31" s="84"/>
      <c r="Q31" s="78"/>
      <c r="R31" s="78"/>
      <c r="S31" s="78"/>
      <c r="T31" s="78"/>
      <c r="U31" s="79"/>
    </row>
    <row r="32" spans="1:21" ht="15" thickBot="1" x14ac:dyDescent="0.35">
      <c r="A32" s="71" t="s">
        <v>323</v>
      </c>
      <c r="B32" s="72"/>
      <c r="C32" s="72"/>
      <c r="D32" s="80"/>
      <c r="E32" s="83"/>
      <c r="F32" s="73"/>
      <c r="G32" s="73"/>
      <c r="H32" s="76"/>
      <c r="I32" s="76"/>
      <c r="J32" s="84"/>
      <c r="K32" s="84"/>
      <c r="L32" s="84"/>
      <c r="M32" s="84"/>
      <c r="N32" s="84"/>
      <c r="O32" s="84"/>
      <c r="P32" s="84"/>
      <c r="Q32" s="78"/>
      <c r="R32" s="78"/>
      <c r="S32" s="78"/>
      <c r="T32" s="78"/>
      <c r="U32" s="79"/>
    </row>
    <row r="33" spans="1:21" ht="15" thickBot="1" x14ac:dyDescent="0.35">
      <c r="A33" s="71" t="s">
        <v>324</v>
      </c>
      <c r="B33" s="72"/>
      <c r="C33" s="72"/>
      <c r="D33" s="80"/>
      <c r="E33" s="83"/>
      <c r="F33" s="73"/>
      <c r="G33" s="73"/>
      <c r="H33" s="76"/>
      <c r="I33" s="76"/>
      <c r="J33" s="84"/>
      <c r="K33" s="84"/>
      <c r="L33" s="84"/>
      <c r="M33" s="84"/>
      <c r="N33" s="84"/>
      <c r="O33" s="84"/>
      <c r="P33" s="84"/>
      <c r="Q33" s="78"/>
      <c r="R33" s="78"/>
      <c r="S33" s="78"/>
      <c r="T33" s="78"/>
      <c r="U33" s="79"/>
    </row>
    <row r="34" spans="1:21" ht="15" thickBot="1" x14ac:dyDescent="0.35">
      <c r="A34" s="71" t="s">
        <v>325</v>
      </c>
      <c r="B34" s="72"/>
      <c r="C34" s="72"/>
      <c r="D34" s="80"/>
      <c r="E34" s="83"/>
      <c r="F34" s="73"/>
      <c r="G34" s="73"/>
      <c r="H34" s="76"/>
      <c r="I34" s="76"/>
      <c r="J34" s="84"/>
      <c r="K34" s="84"/>
      <c r="L34" s="84"/>
      <c r="M34" s="84"/>
      <c r="N34" s="84"/>
      <c r="O34" s="84"/>
      <c r="P34" s="84"/>
      <c r="Q34" s="78"/>
      <c r="R34" s="78"/>
      <c r="S34" s="78"/>
      <c r="T34" s="78"/>
      <c r="U34" s="79"/>
    </row>
    <row r="35" spans="1:21" ht="15" thickBot="1" x14ac:dyDescent="0.35">
      <c r="A35" s="71" t="s">
        <v>326</v>
      </c>
      <c r="B35" s="72"/>
      <c r="C35" s="72"/>
      <c r="D35" s="80"/>
      <c r="E35" s="83"/>
      <c r="F35" s="73"/>
      <c r="G35" s="73"/>
      <c r="H35" s="76"/>
      <c r="I35" s="76"/>
      <c r="J35" s="84"/>
      <c r="K35" s="84"/>
      <c r="L35" s="84"/>
      <c r="M35" s="84"/>
      <c r="N35" s="84"/>
      <c r="O35" s="84"/>
      <c r="P35" s="84"/>
      <c r="Q35" s="78"/>
      <c r="R35" s="78"/>
      <c r="S35" s="78"/>
      <c r="T35" s="78"/>
      <c r="U35" s="79"/>
    </row>
    <row r="36" spans="1:21" ht="15" thickBot="1" x14ac:dyDescent="0.35">
      <c r="A36" s="71" t="s">
        <v>327</v>
      </c>
      <c r="B36" s="72"/>
      <c r="C36" s="72"/>
      <c r="D36" s="80"/>
      <c r="E36" s="83"/>
      <c r="F36" s="73"/>
      <c r="G36" s="73"/>
      <c r="H36" s="76"/>
      <c r="I36" s="76"/>
      <c r="J36" s="84"/>
      <c r="K36" s="84"/>
      <c r="L36" s="84"/>
      <c r="M36" s="84"/>
      <c r="N36" s="84"/>
      <c r="O36" s="84"/>
      <c r="P36" s="84"/>
      <c r="Q36" s="78"/>
      <c r="R36" s="78"/>
      <c r="S36" s="78"/>
      <c r="T36" s="78"/>
      <c r="U36" s="79"/>
    </row>
    <row r="37" spans="1:21" ht="15" thickBot="1" x14ac:dyDescent="0.35">
      <c r="A37" s="71" t="s">
        <v>328</v>
      </c>
      <c r="B37" s="72"/>
      <c r="C37" s="72"/>
      <c r="D37" s="80"/>
      <c r="E37" s="83"/>
      <c r="F37" s="73"/>
      <c r="G37" s="73"/>
      <c r="H37" s="76"/>
      <c r="I37" s="76"/>
      <c r="J37" s="84"/>
      <c r="K37" s="84"/>
      <c r="L37" s="84"/>
      <c r="M37" s="84"/>
      <c r="N37" s="84"/>
      <c r="O37" s="84"/>
      <c r="P37" s="84"/>
      <c r="Q37" s="78"/>
      <c r="R37" s="78"/>
      <c r="S37" s="78"/>
      <c r="T37" s="78"/>
      <c r="U37" s="79"/>
    </row>
    <row r="38" spans="1:21" ht="15" thickBot="1" x14ac:dyDescent="0.35">
      <c r="A38" s="71" t="s">
        <v>329</v>
      </c>
      <c r="B38" s="72"/>
      <c r="C38" s="72"/>
      <c r="D38" s="80"/>
      <c r="E38" s="83"/>
      <c r="F38" s="73"/>
      <c r="G38" s="73"/>
      <c r="H38" s="76"/>
      <c r="I38" s="76"/>
      <c r="J38" s="84"/>
      <c r="K38" s="84"/>
      <c r="L38" s="84"/>
      <c r="M38" s="84"/>
      <c r="N38" s="84"/>
      <c r="O38" s="84"/>
      <c r="P38" s="84"/>
      <c r="Q38" s="78"/>
      <c r="R38" s="78"/>
      <c r="S38" s="78"/>
      <c r="T38" s="78"/>
      <c r="U38" s="79"/>
    </row>
    <row r="39" spans="1:21" ht="15" thickBot="1" x14ac:dyDescent="0.35">
      <c r="A39" s="71" t="s">
        <v>330</v>
      </c>
      <c r="B39" s="72"/>
      <c r="C39" s="72"/>
      <c r="D39" s="80"/>
      <c r="E39" s="83"/>
      <c r="F39" s="73"/>
      <c r="G39" s="73"/>
      <c r="H39" s="76"/>
      <c r="I39" s="76"/>
      <c r="J39" s="84"/>
      <c r="K39" s="84"/>
      <c r="L39" s="84"/>
      <c r="M39" s="84"/>
      <c r="N39" s="84"/>
      <c r="O39" s="84"/>
      <c r="P39" s="84"/>
      <c r="Q39" s="78"/>
      <c r="R39" s="78"/>
      <c r="S39" s="78"/>
      <c r="T39" s="78"/>
      <c r="U39" s="79"/>
    </row>
    <row r="40" spans="1:21" ht="15" thickBot="1" x14ac:dyDescent="0.35">
      <c r="A40" s="71" t="s">
        <v>331</v>
      </c>
      <c r="B40" s="72"/>
      <c r="C40" s="72"/>
      <c r="D40" s="80"/>
      <c r="E40" s="83"/>
      <c r="F40" s="73"/>
      <c r="G40" s="73"/>
      <c r="H40" s="76"/>
      <c r="I40" s="76"/>
      <c r="J40" s="84"/>
      <c r="K40" s="84"/>
      <c r="L40" s="84"/>
      <c r="M40" s="84"/>
      <c r="N40" s="84"/>
      <c r="O40" s="84"/>
      <c r="P40" s="84"/>
      <c r="Q40" s="78"/>
      <c r="R40" s="78"/>
      <c r="S40" s="78"/>
      <c r="T40" s="78"/>
      <c r="U40" s="79"/>
    </row>
    <row r="41" spans="1:21" ht="15" thickBot="1" x14ac:dyDescent="0.35">
      <c r="A41" s="71" t="s">
        <v>332</v>
      </c>
      <c r="B41" s="72"/>
      <c r="C41" s="72"/>
      <c r="D41" s="80"/>
      <c r="E41" s="83"/>
      <c r="F41" s="73"/>
      <c r="G41" s="73"/>
      <c r="H41" s="76"/>
      <c r="I41" s="76"/>
      <c r="J41" s="84"/>
      <c r="K41" s="84"/>
      <c r="L41" s="84"/>
      <c r="M41" s="84"/>
      <c r="N41" s="84"/>
      <c r="O41" s="84"/>
      <c r="P41" s="84"/>
      <c r="Q41" s="78"/>
      <c r="R41" s="78"/>
      <c r="S41" s="78"/>
      <c r="T41" s="78"/>
      <c r="U41" s="79"/>
    </row>
    <row r="42" spans="1:21" ht="15" thickBot="1" x14ac:dyDescent="0.35">
      <c r="A42" s="71" t="s">
        <v>333</v>
      </c>
      <c r="B42" s="72"/>
      <c r="C42" s="72"/>
      <c r="D42" s="80"/>
      <c r="E42" s="83"/>
      <c r="F42" s="73"/>
      <c r="G42" s="73"/>
      <c r="H42" s="76"/>
      <c r="I42" s="76"/>
      <c r="J42" s="84"/>
      <c r="K42" s="84"/>
      <c r="L42" s="84"/>
      <c r="M42" s="84"/>
      <c r="N42" s="84"/>
      <c r="O42" s="84"/>
      <c r="P42" s="84"/>
      <c r="Q42" s="78"/>
      <c r="R42" s="78"/>
      <c r="S42" s="78"/>
      <c r="T42" s="78"/>
      <c r="U42" s="79"/>
    </row>
    <row r="43" spans="1:21" ht="15" thickBot="1" x14ac:dyDescent="0.35">
      <c r="A43" s="71" t="s">
        <v>334</v>
      </c>
      <c r="B43" s="72"/>
      <c r="C43" s="72"/>
      <c r="D43" s="80"/>
      <c r="E43" s="83"/>
      <c r="F43" s="73"/>
      <c r="G43" s="73"/>
      <c r="H43" s="76"/>
      <c r="I43" s="76"/>
      <c r="J43" s="84"/>
      <c r="K43" s="84"/>
      <c r="L43" s="84"/>
      <c r="M43" s="84"/>
      <c r="N43" s="84"/>
      <c r="O43" s="84"/>
      <c r="P43" s="84"/>
      <c r="Q43" s="78"/>
      <c r="R43" s="78"/>
      <c r="S43" s="78"/>
      <c r="T43" s="78"/>
      <c r="U43" s="79"/>
    </row>
    <row r="44" spans="1:21" ht="15" thickBot="1" x14ac:dyDescent="0.35">
      <c r="A44" s="71" t="s">
        <v>335</v>
      </c>
      <c r="B44" s="72"/>
      <c r="C44" s="72"/>
      <c r="D44" s="80"/>
      <c r="E44" s="83"/>
      <c r="F44" s="73"/>
      <c r="G44" s="73"/>
      <c r="H44" s="76"/>
      <c r="I44" s="76"/>
      <c r="J44" s="84"/>
      <c r="K44" s="84"/>
      <c r="L44" s="84"/>
      <c r="M44" s="84"/>
      <c r="N44" s="84"/>
      <c r="O44" s="84"/>
      <c r="P44" s="84"/>
      <c r="Q44" s="78"/>
      <c r="R44" s="78"/>
      <c r="S44" s="78"/>
      <c r="T44" s="78"/>
      <c r="U44" s="79"/>
    </row>
    <row r="45" spans="1:21" ht="15" thickBot="1" x14ac:dyDescent="0.35">
      <c r="A45" s="71" t="s">
        <v>336</v>
      </c>
      <c r="B45" s="72"/>
      <c r="C45" s="72"/>
      <c r="D45" s="80"/>
      <c r="E45" s="83"/>
      <c r="F45" s="73"/>
      <c r="G45" s="73"/>
      <c r="H45" s="76"/>
      <c r="I45" s="76"/>
      <c r="J45" s="84"/>
      <c r="K45" s="84"/>
      <c r="L45" s="84"/>
      <c r="M45" s="84"/>
      <c r="N45" s="84"/>
      <c r="O45" s="84"/>
      <c r="P45" s="84"/>
      <c r="Q45" s="78"/>
      <c r="R45" s="78"/>
      <c r="S45" s="78"/>
      <c r="T45" s="78"/>
      <c r="U45" s="79"/>
    </row>
    <row r="46" spans="1:21" ht="15" thickBot="1" x14ac:dyDescent="0.35">
      <c r="A46" s="71" t="s">
        <v>337</v>
      </c>
      <c r="B46" s="72"/>
      <c r="C46" s="72"/>
      <c r="D46" s="80"/>
      <c r="E46" s="83"/>
      <c r="F46" s="73"/>
      <c r="G46" s="73"/>
      <c r="H46" s="76"/>
      <c r="I46" s="76"/>
      <c r="J46" s="84"/>
      <c r="K46" s="84"/>
      <c r="L46" s="84"/>
      <c r="M46" s="84"/>
      <c r="N46" s="84"/>
      <c r="O46" s="84"/>
      <c r="P46" s="84"/>
      <c r="Q46" s="78"/>
      <c r="R46" s="78"/>
      <c r="S46" s="78"/>
      <c r="T46" s="78"/>
      <c r="U46" s="79"/>
    </row>
    <row r="47" spans="1:21" ht="15" thickBot="1" x14ac:dyDescent="0.35">
      <c r="A47" s="71" t="s">
        <v>338</v>
      </c>
      <c r="B47" s="72"/>
      <c r="C47" s="72"/>
      <c r="D47" s="80"/>
      <c r="E47" s="83"/>
      <c r="F47" s="73"/>
      <c r="G47" s="73"/>
      <c r="H47" s="76"/>
      <c r="I47" s="76"/>
      <c r="J47" s="84"/>
      <c r="K47" s="84"/>
      <c r="L47" s="84"/>
      <c r="M47" s="84"/>
      <c r="N47" s="84"/>
      <c r="O47" s="84"/>
      <c r="P47" s="84"/>
      <c r="Q47" s="78"/>
      <c r="R47" s="78"/>
      <c r="S47" s="78"/>
      <c r="T47" s="78"/>
      <c r="U47" s="79"/>
    </row>
    <row r="48" spans="1:21" ht="15" thickBot="1" x14ac:dyDescent="0.35">
      <c r="A48" s="71" t="s">
        <v>339</v>
      </c>
      <c r="B48" s="72"/>
      <c r="C48" s="72"/>
      <c r="D48" s="80"/>
      <c r="E48" s="83"/>
      <c r="F48" s="73"/>
      <c r="G48" s="73"/>
      <c r="H48" s="76"/>
      <c r="I48" s="76"/>
      <c r="J48" s="84"/>
      <c r="K48" s="84"/>
      <c r="L48" s="84"/>
      <c r="M48" s="84"/>
      <c r="N48" s="84"/>
      <c r="O48" s="84"/>
      <c r="P48" s="84"/>
      <c r="Q48" s="78"/>
      <c r="R48" s="78"/>
      <c r="S48" s="78"/>
      <c r="T48" s="78"/>
      <c r="U48" s="79"/>
    </row>
    <row r="49" spans="1:21" ht="15" thickBot="1" x14ac:dyDescent="0.35">
      <c r="A49" s="71" t="s">
        <v>340</v>
      </c>
      <c r="B49" s="72"/>
      <c r="C49" s="72"/>
      <c r="D49" s="80"/>
      <c r="E49" s="83"/>
      <c r="F49" s="73"/>
      <c r="G49" s="73"/>
      <c r="H49" s="76"/>
      <c r="I49" s="76"/>
      <c r="J49" s="84"/>
      <c r="K49" s="84"/>
      <c r="L49" s="84"/>
      <c r="M49" s="84"/>
      <c r="N49" s="84"/>
      <c r="O49" s="84"/>
      <c r="P49" s="84"/>
      <c r="Q49" s="78"/>
      <c r="R49" s="78"/>
      <c r="S49" s="78"/>
      <c r="T49" s="78"/>
      <c r="U49" s="79"/>
    </row>
    <row r="50" spans="1:21" ht="15" thickBot="1" x14ac:dyDescent="0.35">
      <c r="A50" s="71" t="s">
        <v>341</v>
      </c>
      <c r="B50" s="72"/>
      <c r="C50" s="72"/>
      <c r="D50" s="80"/>
      <c r="E50" s="83"/>
      <c r="F50" s="73"/>
      <c r="G50" s="73"/>
      <c r="H50" s="76"/>
      <c r="I50" s="76"/>
      <c r="J50" s="84"/>
      <c r="K50" s="84"/>
      <c r="L50" s="84"/>
      <c r="M50" s="84"/>
      <c r="N50" s="84"/>
      <c r="O50" s="84"/>
      <c r="P50" s="84"/>
      <c r="Q50" s="78"/>
      <c r="R50" s="78"/>
      <c r="S50" s="78"/>
      <c r="T50" s="78"/>
      <c r="U50" s="79"/>
    </row>
    <row r="51" spans="1:21" ht="15" thickBot="1" x14ac:dyDescent="0.35">
      <c r="A51" s="71" t="s">
        <v>342</v>
      </c>
      <c r="B51" s="72"/>
      <c r="C51" s="72"/>
      <c r="D51" s="80"/>
      <c r="E51" s="83"/>
      <c r="F51" s="73"/>
      <c r="G51" s="73"/>
      <c r="H51" s="76"/>
      <c r="I51" s="76"/>
      <c r="J51" s="84"/>
      <c r="K51" s="84"/>
      <c r="L51" s="84"/>
      <c r="M51" s="84"/>
      <c r="N51" s="84"/>
      <c r="O51" s="84"/>
      <c r="P51" s="84"/>
      <c r="Q51" s="78"/>
      <c r="R51" s="78"/>
      <c r="S51" s="78"/>
      <c r="T51" s="78"/>
      <c r="U51" s="79"/>
    </row>
    <row r="52" spans="1:21" ht="15" thickBot="1" x14ac:dyDescent="0.35">
      <c r="A52" s="71" t="s">
        <v>343</v>
      </c>
      <c r="B52" s="72"/>
      <c r="C52" s="72"/>
      <c r="D52" s="80"/>
      <c r="E52" s="83"/>
      <c r="F52" s="73"/>
      <c r="G52" s="73"/>
      <c r="H52" s="76"/>
      <c r="I52" s="76"/>
      <c r="J52" s="84"/>
      <c r="K52" s="84"/>
      <c r="L52" s="84"/>
      <c r="M52" s="84"/>
      <c r="N52" s="84"/>
      <c r="O52" s="84"/>
      <c r="P52" s="84"/>
      <c r="Q52" s="78"/>
      <c r="R52" s="78"/>
      <c r="S52" s="78"/>
      <c r="T52" s="78"/>
      <c r="U52" s="79"/>
    </row>
    <row r="53" spans="1:21" ht="15" thickBot="1" x14ac:dyDescent="0.35">
      <c r="A53" s="71" t="s">
        <v>344</v>
      </c>
      <c r="B53" s="72"/>
      <c r="C53" s="72"/>
      <c r="D53" s="80"/>
      <c r="E53" s="83"/>
      <c r="F53" s="73"/>
      <c r="G53" s="73"/>
      <c r="H53" s="76"/>
      <c r="I53" s="76"/>
      <c r="J53" s="84"/>
      <c r="K53" s="84"/>
      <c r="L53" s="84"/>
      <c r="M53" s="84"/>
      <c r="N53" s="84"/>
      <c r="O53" s="84"/>
      <c r="P53" s="84"/>
      <c r="Q53" s="78"/>
      <c r="R53" s="78"/>
      <c r="S53" s="78"/>
      <c r="T53" s="78"/>
      <c r="U53" s="79"/>
    </row>
    <row r="54" spans="1:21" ht="15" thickBot="1" x14ac:dyDescent="0.35">
      <c r="A54" s="71" t="s">
        <v>345</v>
      </c>
      <c r="B54" s="72"/>
      <c r="C54" s="72"/>
      <c r="D54" s="80"/>
      <c r="E54" s="83"/>
      <c r="F54" s="73"/>
      <c r="G54" s="73"/>
      <c r="H54" s="76"/>
      <c r="I54" s="76"/>
      <c r="J54" s="84"/>
      <c r="K54" s="84"/>
      <c r="L54" s="84"/>
      <c r="M54" s="84"/>
      <c r="N54" s="84"/>
      <c r="O54" s="84"/>
      <c r="P54" s="84"/>
      <c r="Q54" s="78"/>
      <c r="R54" s="78"/>
      <c r="S54" s="78"/>
      <c r="T54" s="78"/>
      <c r="U54" s="79"/>
    </row>
    <row r="55" spans="1:21" ht="15" thickBot="1" x14ac:dyDescent="0.35">
      <c r="A55" s="71" t="s">
        <v>346</v>
      </c>
      <c r="B55" s="72"/>
      <c r="C55" s="72"/>
      <c r="D55" s="80"/>
      <c r="E55" s="83"/>
      <c r="F55" s="73"/>
      <c r="G55" s="73"/>
      <c r="H55" s="76"/>
      <c r="I55" s="76"/>
      <c r="J55" s="84"/>
      <c r="K55" s="84"/>
      <c r="L55" s="84"/>
      <c r="M55" s="84"/>
      <c r="N55" s="84"/>
      <c r="O55" s="84"/>
      <c r="P55" s="84"/>
      <c r="Q55" s="78"/>
      <c r="R55" s="78"/>
      <c r="S55" s="78"/>
      <c r="T55" s="78"/>
      <c r="U55" s="79"/>
    </row>
    <row r="56" spans="1:21" ht="15" thickBot="1" x14ac:dyDescent="0.35">
      <c r="A56" s="71" t="s">
        <v>347</v>
      </c>
      <c r="B56" s="72"/>
      <c r="C56" s="72"/>
      <c r="D56" s="80"/>
      <c r="E56" s="83"/>
      <c r="F56" s="73"/>
      <c r="G56" s="73"/>
      <c r="H56" s="76"/>
      <c r="I56" s="76"/>
      <c r="J56" s="84"/>
      <c r="K56" s="84"/>
      <c r="L56" s="84"/>
      <c r="M56" s="84"/>
      <c r="N56" s="84"/>
      <c r="O56" s="84"/>
      <c r="P56" s="84"/>
      <c r="Q56" s="78"/>
      <c r="R56" s="78"/>
      <c r="S56" s="78"/>
      <c r="T56" s="78"/>
      <c r="U56" s="79"/>
    </row>
    <row r="57" spans="1:21" ht="15" thickBot="1" x14ac:dyDescent="0.35">
      <c r="A57" s="71" t="s">
        <v>348</v>
      </c>
      <c r="B57" s="72"/>
      <c r="C57" s="72"/>
      <c r="D57" s="80"/>
      <c r="E57" s="83"/>
      <c r="F57" s="73"/>
      <c r="G57" s="73"/>
      <c r="H57" s="76"/>
      <c r="I57" s="76"/>
      <c r="J57" s="84"/>
      <c r="K57" s="84"/>
      <c r="L57" s="84"/>
      <c r="M57" s="84"/>
      <c r="N57" s="84"/>
      <c r="O57" s="84"/>
      <c r="P57" s="84"/>
      <c r="Q57" s="78"/>
      <c r="R57" s="78"/>
      <c r="S57" s="78"/>
      <c r="T57" s="78"/>
      <c r="U57" s="79"/>
    </row>
    <row r="58" spans="1:21" ht="15" thickBot="1" x14ac:dyDescent="0.35">
      <c r="A58" s="71" t="s">
        <v>349</v>
      </c>
      <c r="B58" s="72"/>
      <c r="C58" s="72"/>
      <c r="D58" s="80"/>
      <c r="E58" s="83"/>
      <c r="F58" s="73"/>
      <c r="G58" s="73"/>
      <c r="H58" s="76"/>
      <c r="I58" s="76"/>
      <c r="J58" s="84"/>
      <c r="K58" s="84"/>
      <c r="L58" s="84"/>
      <c r="M58" s="84"/>
      <c r="N58" s="84"/>
      <c r="O58" s="84"/>
      <c r="P58" s="84"/>
      <c r="Q58" s="78"/>
      <c r="R58" s="78"/>
      <c r="S58" s="78"/>
      <c r="T58" s="78"/>
      <c r="U58" s="79"/>
    </row>
    <row r="59" spans="1:21" ht="15" thickBot="1" x14ac:dyDescent="0.35">
      <c r="A59" s="71" t="s">
        <v>350</v>
      </c>
      <c r="B59" s="72"/>
      <c r="C59" s="72"/>
      <c r="D59" s="80"/>
      <c r="E59" s="83"/>
      <c r="F59" s="73"/>
      <c r="G59" s="73"/>
      <c r="H59" s="76"/>
      <c r="I59" s="76"/>
      <c r="J59" s="84"/>
      <c r="K59" s="84"/>
      <c r="L59" s="84"/>
      <c r="M59" s="84"/>
      <c r="N59" s="84"/>
      <c r="O59" s="84"/>
      <c r="P59" s="84"/>
      <c r="Q59" s="78"/>
      <c r="R59" s="78"/>
      <c r="S59" s="78"/>
      <c r="T59" s="78"/>
      <c r="U59" s="79"/>
    </row>
    <row r="60" spans="1:21" ht="15" thickBot="1" x14ac:dyDescent="0.35">
      <c r="A60" s="71" t="s">
        <v>351</v>
      </c>
      <c r="B60" s="72"/>
      <c r="C60" s="72"/>
      <c r="D60" s="80"/>
      <c r="E60" s="83"/>
      <c r="F60" s="73"/>
      <c r="G60" s="73"/>
      <c r="H60" s="76"/>
      <c r="I60" s="76"/>
      <c r="J60" s="84"/>
      <c r="K60" s="84"/>
      <c r="L60" s="84"/>
      <c r="M60" s="84"/>
      <c r="N60" s="84"/>
      <c r="O60" s="84"/>
      <c r="P60" s="84"/>
      <c r="Q60" s="78"/>
      <c r="R60" s="78"/>
      <c r="S60" s="78"/>
      <c r="T60" s="78"/>
      <c r="U60" s="79"/>
    </row>
    <row r="61" spans="1:21" ht="15" thickBot="1" x14ac:dyDescent="0.35">
      <c r="A61" s="71" t="s">
        <v>352</v>
      </c>
      <c r="B61" s="72"/>
      <c r="C61" s="72"/>
      <c r="D61" s="80"/>
      <c r="E61" s="83"/>
      <c r="F61" s="73"/>
      <c r="G61" s="73"/>
      <c r="H61" s="76"/>
      <c r="I61" s="76"/>
      <c r="J61" s="84"/>
      <c r="K61" s="84"/>
      <c r="L61" s="84"/>
      <c r="M61" s="84"/>
      <c r="N61" s="84"/>
      <c r="O61" s="84"/>
      <c r="P61" s="84"/>
      <c r="Q61" s="78"/>
      <c r="R61" s="78"/>
      <c r="S61" s="78"/>
      <c r="T61" s="78"/>
      <c r="U61" s="79"/>
    </row>
    <row r="62" spans="1:21" ht="15" thickBot="1" x14ac:dyDescent="0.35">
      <c r="A62" s="71" t="s">
        <v>353</v>
      </c>
      <c r="B62" s="72"/>
      <c r="C62" s="72"/>
      <c r="D62" s="80"/>
      <c r="E62" s="83"/>
      <c r="F62" s="73"/>
      <c r="G62" s="73"/>
      <c r="H62" s="76"/>
      <c r="I62" s="76"/>
      <c r="J62" s="84"/>
      <c r="K62" s="84"/>
      <c r="L62" s="84"/>
      <c r="M62" s="84"/>
      <c r="N62" s="84"/>
      <c r="O62" s="84"/>
      <c r="P62" s="84"/>
      <c r="Q62" s="78"/>
      <c r="R62" s="78"/>
      <c r="S62" s="78"/>
      <c r="T62" s="78"/>
      <c r="U62" s="79"/>
    </row>
    <row r="63" spans="1:21" ht="15" thickBot="1" x14ac:dyDescent="0.35">
      <c r="A63" s="71" t="s">
        <v>354</v>
      </c>
      <c r="B63" s="72"/>
      <c r="C63" s="72"/>
      <c r="D63" s="80"/>
      <c r="E63" s="83"/>
      <c r="F63" s="73"/>
      <c r="G63" s="73"/>
      <c r="H63" s="76"/>
      <c r="I63" s="76"/>
      <c r="J63" s="84"/>
      <c r="K63" s="84"/>
      <c r="L63" s="84"/>
      <c r="M63" s="84"/>
      <c r="N63" s="84"/>
      <c r="O63" s="84"/>
      <c r="P63" s="84"/>
      <c r="Q63" s="78"/>
      <c r="R63" s="78"/>
      <c r="S63" s="78"/>
      <c r="T63" s="78"/>
      <c r="U63" s="79"/>
    </row>
    <row r="64" spans="1:21" ht="15" thickBot="1" x14ac:dyDescent="0.35">
      <c r="A64" s="71" t="s">
        <v>355</v>
      </c>
      <c r="B64" s="72"/>
      <c r="C64" s="72"/>
      <c r="D64" s="80"/>
      <c r="E64" s="83"/>
      <c r="F64" s="73"/>
      <c r="G64" s="73"/>
      <c r="H64" s="76"/>
      <c r="I64" s="76"/>
      <c r="J64" s="84"/>
      <c r="K64" s="84"/>
      <c r="L64" s="84"/>
      <c r="M64" s="84"/>
      <c r="N64" s="84"/>
      <c r="O64" s="84"/>
      <c r="P64" s="84"/>
      <c r="Q64" s="78"/>
      <c r="R64" s="78"/>
      <c r="S64" s="78"/>
      <c r="T64" s="78"/>
      <c r="U64" s="79"/>
    </row>
    <row r="65" spans="1:21" ht="15" thickBot="1" x14ac:dyDescent="0.35">
      <c r="A65" s="71" t="s">
        <v>356</v>
      </c>
      <c r="B65" s="72"/>
      <c r="C65" s="72"/>
      <c r="D65" s="80"/>
      <c r="E65" s="83"/>
      <c r="F65" s="73"/>
      <c r="G65" s="73"/>
      <c r="H65" s="76"/>
      <c r="I65" s="76"/>
      <c r="J65" s="84"/>
      <c r="K65" s="84"/>
      <c r="L65" s="84"/>
      <c r="M65" s="84"/>
      <c r="N65" s="84"/>
      <c r="O65" s="84"/>
      <c r="P65" s="84"/>
      <c r="Q65" s="78"/>
      <c r="R65" s="78"/>
      <c r="S65" s="78"/>
      <c r="T65" s="78"/>
      <c r="U65" s="79"/>
    </row>
    <row r="66" spans="1:21" ht="15" thickBot="1" x14ac:dyDescent="0.35">
      <c r="A66" s="71" t="s">
        <v>357</v>
      </c>
      <c r="B66" s="72"/>
      <c r="C66" s="72"/>
      <c r="D66" s="80"/>
      <c r="E66" s="83"/>
      <c r="F66" s="73"/>
      <c r="G66" s="73"/>
      <c r="H66" s="76"/>
      <c r="I66" s="76"/>
      <c r="J66" s="84"/>
      <c r="K66" s="84"/>
      <c r="L66" s="84"/>
      <c r="M66" s="84"/>
      <c r="N66" s="84"/>
      <c r="O66" s="84"/>
      <c r="P66" s="84"/>
      <c r="Q66" s="78"/>
      <c r="R66" s="78"/>
      <c r="S66" s="78"/>
      <c r="T66" s="78"/>
      <c r="U66" s="79"/>
    </row>
    <row r="67" spans="1:21" ht="15" thickBot="1" x14ac:dyDescent="0.35">
      <c r="A67" s="71" t="s">
        <v>358</v>
      </c>
      <c r="B67" s="72"/>
      <c r="C67" s="72"/>
      <c r="D67" s="80"/>
      <c r="E67" s="83"/>
      <c r="F67" s="73"/>
      <c r="G67" s="73"/>
      <c r="H67" s="76"/>
      <c r="I67" s="76"/>
      <c r="J67" s="84"/>
      <c r="K67" s="84"/>
      <c r="L67" s="84"/>
      <c r="M67" s="84"/>
      <c r="N67" s="84"/>
      <c r="O67" s="84"/>
      <c r="P67" s="84"/>
      <c r="Q67" s="78"/>
      <c r="R67" s="78"/>
      <c r="S67" s="78"/>
      <c r="T67" s="78"/>
      <c r="U67" s="79"/>
    </row>
    <row r="68" spans="1:21" ht="15" thickBot="1" x14ac:dyDescent="0.35">
      <c r="A68" s="71" t="s">
        <v>359</v>
      </c>
      <c r="B68" s="72"/>
      <c r="C68" s="72"/>
      <c r="D68" s="80"/>
      <c r="E68" s="83"/>
      <c r="F68" s="73"/>
      <c r="G68" s="73"/>
      <c r="H68" s="76"/>
      <c r="I68" s="76"/>
      <c r="J68" s="84"/>
      <c r="K68" s="84"/>
      <c r="L68" s="84"/>
      <c r="M68" s="84"/>
      <c r="N68" s="84"/>
      <c r="O68" s="84"/>
      <c r="P68" s="84"/>
      <c r="Q68" s="78"/>
      <c r="R68" s="78"/>
      <c r="S68" s="78"/>
      <c r="T68" s="78"/>
      <c r="U68" s="79"/>
    </row>
    <row r="69" spans="1:21" ht="15" thickBot="1" x14ac:dyDescent="0.35">
      <c r="A69" s="71" t="s">
        <v>360</v>
      </c>
      <c r="B69" s="72"/>
      <c r="C69" s="72"/>
      <c r="D69" s="80"/>
      <c r="E69" s="83"/>
      <c r="F69" s="73"/>
      <c r="G69" s="73"/>
      <c r="H69" s="76"/>
      <c r="I69" s="76"/>
      <c r="J69" s="84"/>
      <c r="K69" s="84"/>
      <c r="L69" s="84"/>
      <c r="M69" s="84"/>
      <c r="N69" s="84"/>
      <c r="O69" s="84"/>
      <c r="P69" s="84"/>
      <c r="Q69" s="78"/>
      <c r="R69" s="78"/>
      <c r="S69" s="78"/>
      <c r="T69" s="78"/>
      <c r="U69" s="79"/>
    </row>
    <row r="70" spans="1:21" ht="15" thickBot="1" x14ac:dyDescent="0.35">
      <c r="A70" s="71" t="s">
        <v>361</v>
      </c>
      <c r="B70" s="72"/>
      <c r="C70" s="72"/>
      <c r="D70" s="80"/>
      <c r="E70" s="83"/>
      <c r="F70" s="73"/>
      <c r="G70" s="73"/>
      <c r="H70" s="76"/>
      <c r="I70" s="76"/>
      <c r="J70" s="84"/>
      <c r="K70" s="84"/>
      <c r="L70" s="84"/>
      <c r="M70" s="84"/>
      <c r="N70" s="84"/>
      <c r="O70" s="84"/>
      <c r="P70" s="84"/>
      <c r="Q70" s="78"/>
      <c r="R70" s="78"/>
      <c r="S70" s="78"/>
      <c r="T70" s="78"/>
      <c r="U70" s="79"/>
    </row>
    <row r="71" spans="1:21" ht="15" thickBot="1" x14ac:dyDescent="0.35">
      <c r="A71" s="71" t="s">
        <v>362</v>
      </c>
      <c r="B71" s="72"/>
      <c r="C71" s="72"/>
      <c r="D71" s="80"/>
      <c r="E71" s="83"/>
      <c r="F71" s="73"/>
      <c r="G71" s="73"/>
      <c r="H71" s="76"/>
      <c r="I71" s="76"/>
      <c r="J71" s="84"/>
      <c r="K71" s="84"/>
      <c r="L71" s="84"/>
      <c r="M71" s="84"/>
      <c r="N71" s="84"/>
      <c r="O71" s="84"/>
      <c r="P71" s="84"/>
      <c r="Q71" s="78"/>
      <c r="R71" s="78"/>
      <c r="S71" s="78"/>
      <c r="T71" s="78"/>
      <c r="U71" s="79"/>
    </row>
    <row r="72" spans="1:21" ht="15" thickBot="1" x14ac:dyDescent="0.35">
      <c r="A72" s="71" t="s">
        <v>363</v>
      </c>
      <c r="B72" s="72"/>
      <c r="C72" s="72"/>
      <c r="D72" s="80"/>
      <c r="E72" s="83"/>
      <c r="F72" s="73"/>
      <c r="G72" s="73"/>
      <c r="H72" s="76"/>
      <c r="I72" s="76"/>
      <c r="J72" s="84"/>
      <c r="K72" s="84"/>
      <c r="L72" s="84"/>
      <c r="M72" s="84"/>
      <c r="N72" s="84"/>
      <c r="O72" s="84"/>
      <c r="P72" s="84"/>
      <c r="Q72" s="78"/>
      <c r="R72" s="78"/>
      <c r="S72" s="78"/>
      <c r="T72" s="78"/>
      <c r="U72" s="79"/>
    </row>
    <row r="73" spans="1:21" ht="15" thickBot="1" x14ac:dyDescent="0.35">
      <c r="A73" s="71" t="s">
        <v>364</v>
      </c>
      <c r="B73" s="72"/>
      <c r="C73" s="72"/>
      <c r="D73" s="80"/>
      <c r="E73" s="83"/>
      <c r="F73" s="73"/>
      <c r="G73" s="73"/>
      <c r="H73" s="76"/>
      <c r="I73" s="76"/>
      <c r="J73" s="84"/>
      <c r="K73" s="84"/>
      <c r="L73" s="84"/>
      <c r="M73" s="84"/>
      <c r="N73" s="84"/>
      <c r="O73" s="84"/>
      <c r="P73" s="84"/>
      <c r="Q73" s="78"/>
      <c r="R73" s="78"/>
      <c r="S73" s="78"/>
      <c r="T73" s="78"/>
      <c r="U73" s="79"/>
    </row>
    <row r="74" spans="1:21" ht="15" thickBot="1" x14ac:dyDescent="0.35">
      <c r="A74" s="71" t="s">
        <v>365</v>
      </c>
      <c r="B74" s="72"/>
      <c r="C74" s="72"/>
      <c r="D74" s="80"/>
      <c r="E74" s="83"/>
      <c r="F74" s="73"/>
      <c r="G74" s="73"/>
      <c r="H74" s="76"/>
      <c r="I74" s="76"/>
      <c r="J74" s="84"/>
      <c r="K74" s="84"/>
      <c r="L74" s="84"/>
      <c r="M74" s="84"/>
      <c r="N74" s="84"/>
      <c r="O74" s="84"/>
      <c r="P74" s="84"/>
      <c r="Q74" s="78"/>
      <c r="R74" s="78"/>
      <c r="S74" s="78"/>
      <c r="T74" s="78"/>
      <c r="U74" s="79"/>
    </row>
    <row r="75" spans="1:21" ht="15" thickBot="1" x14ac:dyDescent="0.35">
      <c r="A75" s="71" t="s">
        <v>366</v>
      </c>
      <c r="B75" s="72"/>
      <c r="C75" s="72"/>
      <c r="D75" s="80"/>
      <c r="E75" s="83"/>
      <c r="F75" s="73"/>
      <c r="G75" s="73"/>
      <c r="H75" s="76"/>
      <c r="I75" s="76"/>
      <c r="J75" s="84"/>
      <c r="K75" s="84"/>
      <c r="L75" s="84"/>
      <c r="M75" s="84"/>
      <c r="N75" s="84"/>
      <c r="O75" s="84"/>
      <c r="P75" s="84"/>
      <c r="Q75" s="78"/>
      <c r="R75" s="78"/>
      <c r="S75" s="78"/>
      <c r="T75" s="78"/>
      <c r="U75" s="79"/>
    </row>
    <row r="76" spans="1:21" ht="15" thickBot="1" x14ac:dyDescent="0.35">
      <c r="A76" s="71" t="s">
        <v>367</v>
      </c>
      <c r="B76" s="72"/>
      <c r="C76" s="72"/>
      <c r="D76" s="80"/>
      <c r="E76" s="83"/>
      <c r="F76" s="73"/>
      <c r="G76" s="73"/>
      <c r="H76" s="76"/>
      <c r="I76" s="76"/>
      <c r="J76" s="84"/>
      <c r="K76" s="84"/>
      <c r="L76" s="84"/>
      <c r="M76" s="84"/>
      <c r="N76" s="84"/>
      <c r="O76" s="84"/>
      <c r="P76" s="84"/>
      <c r="Q76" s="78"/>
      <c r="R76" s="78"/>
      <c r="S76" s="78"/>
      <c r="T76" s="78"/>
      <c r="U76" s="79"/>
    </row>
    <row r="77" spans="1:21" ht="15" thickBot="1" x14ac:dyDescent="0.35">
      <c r="A77" s="71" t="s">
        <v>368</v>
      </c>
      <c r="B77" s="72"/>
      <c r="C77" s="72"/>
      <c r="D77" s="80"/>
      <c r="E77" s="83"/>
      <c r="F77" s="73"/>
      <c r="G77" s="73"/>
      <c r="H77" s="76"/>
      <c r="I77" s="76"/>
      <c r="J77" s="84"/>
      <c r="K77" s="84"/>
      <c r="L77" s="84"/>
      <c r="M77" s="84"/>
      <c r="N77" s="84"/>
      <c r="O77" s="84"/>
      <c r="P77" s="84"/>
      <c r="Q77" s="78"/>
      <c r="R77" s="78"/>
      <c r="S77" s="78"/>
      <c r="T77" s="78"/>
      <c r="U77" s="79"/>
    </row>
    <row r="78" spans="1:21" ht="15" thickBot="1" x14ac:dyDescent="0.35">
      <c r="A78" s="71" t="s">
        <v>369</v>
      </c>
      <c r="B78" s="72"/>
      <c r="C78" s="72"/>
      <c r="D78" s="80"/>
      <c r="E78" s="83"/>
      <c r="F78" s="73"/>
      <c r="G78" s="73"/>
      <c r="H78" s="76"/>
      <c r="I78" s="76"/>
      <c r="J78" s="84"/>
      <c r="K78" s="84"/>
      <c r="L78" s="84"/>
      <c r="M78" s="84"/>
      <c r="N78" s="84"/>
      <c r="O78" s="84"/>
      <c r="P78" s="84"/>
      <c r="Q78" s="78"/>
      <c r="R78" s="78"/>
      <c r="S78" s="78"/>
      <c r="T78" s="78"/>
      <c r="U78" s="79"/>
    </row>
    <row r="79" spans="1:21" ht="15" thickBot="1" x14ac:dyDescent="0.35">
      <c r="A79" s="71" t="s">
        <v>370</v>
      </c>
      <c r="B79" s="72"/>
      <c r="C79" s="72"/>
      <c r="D79" s="80"/>
      <c r="E79" s="83"/>
      <c r="F79" s="73"/>
      <c r="G79" s="73"/>
      <c r="H79" s="76"/>
      <c r="I79" s="76"/>
      <c r="J79" s="84"/>
      <c r="K79" s="84"/>
      <c r="L79" s="84"/>
      <c r="M79" s="84"/>
      <c r="N79" s="84"/>
      <c r="O79" s="84"/>
      <c r="P79" s="84"/>
      <c r="Q79" s="78"/>
      <c r="R79" s="78"/>
      <c r="S79" s="78"/>
      <c r="T79" s="78"/>
      <c r="U79" s="79"/>
    </row>
    <row r="80" spans="1:21" ht="15" thickBot="1" x14ac:dyDescent="0.35">
      <c r="A80" s="71" t="s">
        <v>371</v>
      </c>
      <c r="B80" s="72"/>
      <c r="C80" s="72"/>
      <c r="D80" s="80"/>
      <c r="E80" s="83"/>
      <c r="F80" s="73"/>
      <c r="G80" s="73"/>
      <c r="H80" s="76"/>
      <c r="I80" s="76"/>
      <c r="J80" s="84"/>
      <c r="K80" s="84"/>
      <c r="L80" s="84"/>
      <c r="M80" s="84"/>
      <c r="N80" s="84"/>
      <c r="O80" s="84"/>
      <c r="P80" s="84"/>
      <c r="Q80" s="78"/>
      <c r="R80" s="78"/>
      <c r="S80" s="78"/>
      <c r="T80" s="78"/>
      <c r="U80" s="79"/>
    </row>
    <row r="81" spans="1:21" ht="15" thickBot="1" x14ac:dyDescent="0.35">
      <c r="A81" s="71" t="s">
        <v>372</v>
      </c>
      <c r="B81" s="72"/>
      <c r="C81" s="72"/>
      <c r="D81" s="80"/>
      <c r="E81" s="83"/>
      <c r="F81" s="73"/>
      <c r="G81" s="73"/>
      <c r="H81" s="76"/>
      <c r="I81" s="76"/>
      <c r="J81" s="84"/>
      <c r="K81" s="84"/>
      <c r="L81" s="84"/>
      <c r="M81" s="84"/>
      <c r="N81" s="84"/>
      <c r="O81" s="84"/>
      <c r="P81" s="84"/>
      <c r="Q81" s="78"/>
      <c r="R81" s="78"/>
      <c r="S81" s="78"/>
      <c r="T81" s="78"/>
      <c r="U81" s="79"/>
    </row>
    <row r="82" spans="1:21" ht="15" thickBot="1" x14ac:dyDescent="0.35">
      <c r="A82" s="71" t="s">
        <v>373</v>
      </c>
      <c r="B82" s="72"/>
      <c r="C82" s="72"/>
      <c r="D82" s="80"/>
      <c r="E82" s="83"/>
      <c r="F82" s="73"/>
      <c r="G82" s="73"/>
      <c r="H82" s="76"/>
      <c r="I82" s="76"/>
      <c r="J82" s="84"/>
      <c r="K82" s="84"/>
      <c r="L82" s="84"/>
      <c r="M82" s="84"/>
      <c r="N82" s="84"/>
      <c r="O82" s="84"/>
      <c r="P82" s="84"/>
      <c r="Q82" s="78"/>
      <c r="R82" s="78"/>
      <c r="S82" s="78"/>
      <c r="T82" s="78"/>
      <c r="U82" s="79"/>
    </row>
    <row r="83" spans="1:21" ht="15" thickBot="1" x14ac:dyDescent="0.35">
      <c r="A83" s="71" t="s">
        <v>374</v>
      </c>
      <c r="B83" s="72"/>
      <c r="C83" s="72"/>
      <c r="D83" s="80"/>
      <c r="E83" s="83"/>
      <c r="F83" s="73"/>
      <c r="G83" s="73"/>
      <c r="H83" s="76"/>
      <c r="I83" s="76"/>
      <c r="J83" s="84"/>
      <c r="K83" s="84"/>
      <c r="L83" s="84"/>
      <c r="M83" s="84"/>
      <c r="N83" s="84"/>
      <c r="O83" s="84"/>
      <c r="P83" s="84"/>
      <c r="Q83" s="78"/>
      <c r="R83" s="78"/>
      <c r="S83" s="78"/>
      <c r="T83" s="78"/>
      <c r="U83" s="79"/>
    </row>
    <row r="84" spans="1:21" ht="15" thickBot="1" x14ac:dyDescent="0.35">
      <c r="A84" s="71" t="s">
        <v>375</v>
      </c>
      <c r="B84" s="72"/>
      <c r="C84" s="72"/>
      <c r="D84" s="80"/>
      <c r="E84" s="83"/>
      <c r="F84" s="73"/>
      <c r="G84" s="73"/>
      <c r="H84" s="76"/>
      <c r="I84" s="76"/>
      <c r="J84" s="84"/>
      <c r="K84" s="84"/>
      <c r="L84" s="84"/>
      <c r="M84" s="84"/>
      <c r="N84" s="84"/>
      <c r="O84" s="84"/>
      <c r="P84" s="84"/>
      <c r="Q84" s="78"/>
      <c r="R84" s="78"/>
      <c r="S84" s="78"/>
      <c r="T84" s="78"/>
      <c r="U84" s="79"/>
    </row>
    <row r="85" spans="1:21" ht="15" thickBot="1" x14ac:dyDescent="0.35">
      <c r="A85" s="71" t="s">
        <v>376</v>
      </c>
      <c r="B85" s="72"/>
      <c r="C85" s="72"/>
      <c r="D85" s="80"/>
      <c r="E85" s="83"/>
      <c r="F85" s="73"/>
      <c r="G85" s="73"/>
      <c r="H85" s="76"/>
      <c r="I85" s="76"/>
      <c r="J85" s="84"/>
      <c r="K85" s="84"/>
      <c r="L85" s="84"/>
      <c r="M85" s="84"/>
      <c r="N85" s="84"/>
      <c r="O85" s="84"/>
      <c r="P85" s="84"/>
      <c r="Q85" s="78"/>
      <c r="R85" s="78"/>
      <c r="S85" s="78"/>
      <c r="T85" s="78"/>
      <c r="U85" s="79"/>
    </row>
    <row r="86" spans="1:21" ht="15" thickBot="1" x14ac:dyDescent="0.35">
      <c r="A86" s="71" t="s">
        <v>377</v>
      </c>
      <c r="B86" s="72"/>
      <c r="C86" s="72"/>
      <c r="D86" s="80"/>
      <c r="E86" s="83"/>
      <c r="F86" s="73"/>
      <c r="G86" s="73"/>
      <c r="H86" s="76"/>
      <c r="I86" s="76"/>
      <c r="J86" s="84"/>
      <c r="K86" s="84"/>
      <c r="L86" s="84"/>
      <c r="M86" s="84"/>
      <c r="N86" s="84"/>
      <c r="O86" s="84"/>
      <c r="P86" s="84"/>
      <c r="Q86" s="78"/>
      <c r="R86" s="78"/>
      <c r="S86" s="78"/>
      <c r="T86" s="78"/>
      <c r="U86" s="79"/>
    </row>
    <row r="87" spans="1:21" ht="15" thickBot="1" x14ac:dyDescent="0.35">
      <c r="A87" s="71" t="s">
        <v>378</v>
      </c>
      <c r="B87" s="72"/>
      <c r="C87" s="72"/>
      <c r="D87" s="80"/>
      <c r="E87" s="83"/>
      <c r="F87" s="73"/>
      <c r="G87" s="73"/>
      <c r="H87" s="76"/>
      <c r="I87" s="76"/>
      <c r="J87" s="84"/>
      <c r="K87" s="84"/>
      <c r="L87" s="84"/>
      <c r="M87" s="84"/>
      <c r="N87" s="84"/>
      <c r="O87" s="84"/>
      <c r="P87" s="84"/>
      <c r="Q87" s="78"/>
      <c r="R87" s="78"/>
      <c r="S87" s="78"/>
      <c r="T87" s="78"/>
      <c r="U87" s="79"/>
    </row>
    <row r="88" spans="1:21" ht="15" thickBot="1" x14ac:dyDescent="0.35">
      <c r="A88" s="71" t="s">
        <v>379</v>
      </c>
      <c r="B88" s="72"/>
      <c r="C88" s="72"/>
      <c r="D88" s="80"/>
      <c r="E88" s="83"/>
      <c r="F88" s="73"/>
      <c r="G88" s="73"/>
      <c r="H88" s="76"/>
      <c r="I88" s="76"/>
      <c r="J88" s="84"/>
      <c r="K88" s="84"/>
      <c r="L88" s="84"/>
      <c r="M88" s="84"/>
      <c r="N88" s="84"/>
      <c r="O88" s="84"/>
      <c r="P88" s="84"/>
      <c r="Q88" s="78"/>
      <c r="R88" s="78"/>
      <c r="S88" s="78"/>
      <c r="T88" s="78"/>
      <c r="U88" s="79"/>
    </row>
    <row r="89" spans="1:21" ht="15" thickBot="1" x14ac:dyDescent="0.35">
      <c r="A89" s="71" t="s">
        <v>380</v>
      </c>
      <c r="B89" s="72"/>
      <c r="C89" s="72"/>
      <c r="D89" s="80"/>
      <c r="E89" s="83"/>
      <c r="F89" s="73"/>
      <c r="G89" s="73"/>
      <c r="H89" s="76"/>
      <c r="I89" s="76"/>
      <c r="J89" s="84"/>
      <c r="K89" s="84"/>
      <c r="L89" s="84"/>
      <c r="M89" s="84"/>
      <c r="N89" s="84"/>
      <c r="O89" s="84"/>
      <c r="P89" s="84"/>
      <c r="Q89" s="78"/>
      <c r="R89" s="78"/>
      <c r="S89" s="78"/>
      <c r="T89" s="78"/>
      <c r="U89" s="79"/>
    </row>
    <row r="90" spans="1:21" ht="15" thickBot="1" x14ac:dyDescent="0.35">
      <c r="A90" s="71" t="s">
        <v>381</v>
      </c>
      <c r="B90" s="72"/>
      <c r="C90" s="72"/>
      <c r="D90" s="80"/>
      <c r="E90" s="83"/>
      <c r="F90" s="73"/>
      <c r="G90" s="73"/>
      <c r="H90" s="76"/>
      <c r="I90" s="76"/>
      <c r="J90" s="84"/>
      <c r="K90" s="84"/>
      <c r="L90" s="84"/>
      <c r="M90" s="84"/>
      <c r="N90" s="84"/>
      <c r="O90" s="84"/>
      <c r="P90" s="84"/>
      <c r="Q90" s="78"/>
      <c r="R90" s="78"/>
      <c r="S90" s="78"/>
      <c r="T90" s="78"/>
      <c r="U90" s="79"/>
    </row>
    <row r="91" spans="1:21" ht="15" thickBot="1" x14ac:dyDescent="0.35">
      <c r="A91" s="71" t="s">
        <v>382</v>
      </c>
      <c r="B91" s="72"/>
      <c r="C91" s="72"/>
      <c r="D91" s="80"/>
      <c r="E91" s="83"/>
      <c r="F91" s="73"/>
      <c r="G91" s="73"/>
      <c r="H91" s="76"/>
      <c r="I91" s="76"/>
      <c r="J91" s="84"/>
      <c r="K91" s="84"/>
      <c r="L91" s="84"/>
      <c r="M91" s="84"/>
      <c r="N91" s="84"/>
      <c r="O91" s="84"/>
      <c r="P91" s="84"/>
      <c r="Q91" s="78"/>
      <c r="R91" s="78"/>
      <c r="S91" s="78"/>
      <c r="T91" s="78"/>
      <c r="U91" s="79"/>
    </row>
    <row r="92" spans="1:21" ht="15" thickBot="1" x14ac:dyDescent="0.35">
      <c r="A92" s="71" t="s">
        <v>383</v>
      </c>
      <c r="B92" s="72"/>
      <c r="C92" s="72"/>
      <c r="D92" s="80"/>
      <c r="E92" s="83"/>
      <c r="F92" s="73"/>
      <c r="G92" s="73"/>
      <c r="H92" s="76"/>
      <c r="I92" s="76"/>
      <c r="J92" s="84"/>
      <c r="K92" s="84"/>
      <c r="L92" s="84"/>
      <c r="M92" s="84"/>
      <c r="N92" s="84"/>
      <c r="O92" s="84"/>
      <c r="P92" s="84"/>
      <c r="Q92" s="78"/>
      <c r="R92" s="78"/>
      <c r="S92" s="78"/>
      <c r="T92" s="78"/>
      <c r="U92" s="79"/>
    </row>
    <row r="93" spans="1:21" ht="15" thickBot="1" x14ac:dyDescent="0.35">
      <c r="A93" s="71" t="s">
        <v>384</v>
      </c>
      <c r="B93" s="72"/>
      <c r="C93" s="72"/>
      <c r="D93" s="80"/>
      <c r="E93" s="83"/>
      <c r="F93" s="73"/>
      <c r="G93" s="73"/>
      <c r="H93" s="76"/>
      <c r="I93" s="76"/>
      <c r="J93" s="84"/>
      <c r="K93" s="84"/>
      <c r="L93" s="84"/>
      <c r="M93" s="84"/>
      <c r="N93" s="84"/>
      <c r="O93" s="84"/>
      <c r="P93" s="84"/>
      <c r="Q93" s="78"/>
      <c r="R93" s="78"/>
      <c r="S93" s="78"/>
      <c r="T93" s="78"/>
      <c r="U93" s="79"/>
    </row>
    <row r="94" spans="1:21" ht="15" thickBot="1" x14ac:dyDescent="0.35">
      <c r="A94" s="71" t="s">
        <v>385</v>
      </c>
      <c r="B94" s="72"/>
      <c r="C94" s="72"/>
      <c r="D94" s="80"/>
      <c r="E94" s="83"/>
      <c r="F94" s="73"/>
      <c r="G94" s="73"/>
      <c r="H94" s="76"/>
      <c r="I94" s="76"/>
      <c r="J94" s="84"/>
      <c r="K94" s="84"/>
      <c r="L94" s="84"/>
      <c r="M94" s="84"/>
      <c r="N94" s="84"/>
      <c r="O94" s="84"/>
      <c r="P94" s="84"/>
      <c r="Q94" s="78"/>
      <c r="R94" s="78"/>
      <c r="S94" s="78"/>
      <c r="T94" s="78"/>
      <c r="U94" s="79"/>
    </row>
    <row r="95" spans="1:21" ht="15" thickBot="1" x14ac:dyDescent="0.35">
      <c r="A95" s="71" t="s">
        <v>386</v>
      </c>
      <c r="B95" s="72"/>
      <c r="C95" s="72"/>
      <c r="D95" s="80"/>
      <c r="E95" s="83"/>
      <c r="F95" s="73"/>
      <c r="G95" s="73"/>
      <c r="H95" s="76"/>
      <c r="I95" s="76"/>
      <c r="J95" s="84"/>
      <c r="K95" s="84"/>
      <c r="L95" s="84"/>
      <c r="M95" s="84"/>
      <c r="N95" s="84"/>
      <c r="O95" s="84"/>
      <c r="P95" s="84"/>
      <c r="Q95" s="78"/>
      <c r="R95" s="78"/>
      <c r="S95" s="78"/>
      <c r="T95" s="78"/>
      <c r="U95" s="79"/>
    </row>
    <row r="96" spans="1:21" ht="15" thickBot="1" x14ac:dyDescent="0.35">
      <c r="A96" s="71" t="s">
        <v>387</v>
      </c>
      <c r="B96" s="72"/>
      <c r="C96" s="72"/>
      <c r="D96" s="80"/>
      <c r="E96" s="83"/>
      <c r="F96" s="73"/>
      <c r="G96" s="73"/>
      <c r="H96" s="76"/>
      <c r="I96" s="76"/>
      <c r="J96" s="84"/>
      <c r="K96" s="84"/>
      <c r="L96" s="84"/>
      <c r="M96" s="84"/>
      <c r="N96" s="84"/>
      <c r="O96" s="84"/>
      <c r="P96" s="84"/>
      <c r="Q96" s="78"/>
      <c r="R96" s="78"/>
      <c r="S96" s="78"/>
      <c r="T96" s="78"/>
      <c r="U96" s="79"/>
    </row>
    <row r="97" spans="1:21" ht="15" thickBot="1" x14ac:dyDescent="0.35">
      <c r="A97" s="71" t="s">
        <v>388</v>
      </c>
      <c r="B97" s="72"/>
      <c r="C97" s="72"/>
      <c r="D97" s="80"/>
      <c r="E97" s="83"/>
      <c r="F97" s="73"/>
      <c r="G97" s="73"/>
      <c r="H97" s="76"/>
      <c r="I97" s="76"/>
      <c r="J97" s="84"/>
      <c r="K97" s="84"/>
      <c r="L97" s="84"/>
      <c r="M97" s="84"/>
      <c r="N97" s="84"/>
      <c r="O97" s="84"/>
      <c r="P97" s="84"/>
      <c r="Q97" s="78"/>
      <c r="R97" s="78"/>
      <c r="S97" s="78"/>
      <c r="T97" s="78"/>
      <c r="U97" s="79"/>
    </row>
    <row r="98" spans="1:21" ht="15" thickBot="1" x14ac:dyDescent="0.35">
      <c r="A98" s="71" t="s">
        <v>389</v>
      </c>
      <c r="B98" s="72"/>
      <c r="C98" s="72"/>
      <c r="D98" s="80"/>
      <c r="E98" s="83"/>
      <c r="F98" s="73"/>
      <c r="G98" s="73"/>
      <c r="H98" s="76"/>
      <c r="I98" s="76"/>
      <c r="J98" s="84"/>
      <c r="K98" s="84"/>
      <c r="L98" s="84"/>
      <c r="M98" s="84"/>
      <c r="N98" s="84"/>
      <c r="O98" s="84"/>
      <c r="P98" s="84"/>
      <c r="Q98" s="78"/>
      <c r="R98" s="78"/>
      <c r="S98" s="78"/>
      <c r="T98" s="78"/>
      <c r="U98" s="79"/>
    </row>
    <row r="99" spans="1:21" ht="15" thickBot="1" x14ac:dyDescent="0.35">
      <c r="A99" s="71" t="s">
        <v>390</v>
      </c>
      <c r="B99" s="72"/>
      <c r="C99" s="72"/>
      <c r="D99" s="80"/>
      <c r="E99" s="83"/>
      <c r="F99" s="73"/>
      <c r="G99" s="73"/>
      <c r="H99" s="76"/>
      <c r="I99" s="76"/>
      <c r="J99" s="84"/>
      <c r="K99" s="84"/>
      <c r="L99" s="84"/>
      <c r="M99" s="84"/>
      <c r="N99" s="84"/>
      <c r="O99" s="84"/>
      <c r="P99" s="84"/>
      <c r="Q99" s="78"/>
      <c r="R99" s="78"/>
      <c r="S99" s="78"/>
      <c r="T99" s="78"/>
      <c r="U99" s="79"/>
    </row>
    <row r="100" spans="1:21" ht="15" thickBot="1" x14ac:dyDescent="0.35">
      <c r="A100" s="71" t="s">
        <v>391</v>
      </c>
      <c r="B100" s="72"/>
      <c r="C100" s="72"/>
      <c r="D100" s="80"/>
      <c r="E100" s="83"/>
      <c r="F100" s="73"/>
      <c r="G100" s="73"/>
      <c r="H100" s="76"/>
      <c r="I100" s="76"/>
      <c r="J100" s="84"/>
      <c r="K100" s="84"/>
      <c r="L100" s="84"/>
      <c r="M100" s="84"/>
      <c r="N100" s="84"/>
      <c r="O100" s="84"/>
      <c r="P100" s="84"/>
      <c r="Q100" s="78"/>
      <c r="R100" s="78"/>
      <c r="S100" s="78"/>
      <c r="T100" s="78"/>
      <c r="U100" s="79"/>
    </row>
    <row r="101" spans="1:21" ht="15" thickBot="1" x14ac:dyDescent="0.35">
      <c r="A101" s="71" t="s">
        <v>392</v>
      </c>
      <c r="B101" s="72"/>
      <c r="C101" s="72"/>
      <c r="D101" s="80"/>
      <c r="E101" s="83"/>
      <c r="F101" s="73"/>
      <c r="G101" s="73"/>
      <c r="H101" s="76"/>
      <c r="I101" s="76"/>
      <c r="J101" s="84"/>
      <c r="K101" s="84"/>
      <c r="L101" s="84"/>
      <c r="M101" s="84"/>
      <c r="N101" s="84"/>
      <c r="O101" s="84"/>
      <c r="P101" s="84"/>
      <c r="Q101" s="78"/>
      <c r="R101" s="78"/>
      <c r="S101" s="78"/>
      <c r="T101" s="78"/>
      <c r="U101" s="79"/>
    </row>
    <row r="102" spans="1:21" x14ac:dyDescent="0.3">
      <c r="A102" s="71" t="s">
        <v>393</v>
      </c>
    </row>
  </sheetData>
  <protectedRanges>
    <protectedRange password="CBEB" sqref="L5:M5 O5:P5 J10:M10 O10:P10 J4:K9 J11:K101 L11:M13" name="charges"/>
    <protectedRange password="CBEB" sqref="L14:L101" name="charges_1"/>
    <protectedRange password="CBEB" sqref="M14:M101" name="charges_2"/>
    <protectedRange password="CBEB" sqref="P7 N10 N8:P9 N4:N7 N11:P101" name="charges_3"/>
    <protectedRange password="CBEB" sqref="J3:K3" name="charges_4"/>
    <protectedRange password="CBEB" sqref="O3:P4 O6:P6 O7 L3:M4 L6:M9" name="charges_1_1"/>
    <protectedRange password="CBEB" sqref="N3" name="charges_3_2"/>
  </protectedRanges>
  <pageMargins left="0.15748031496062992" right="0.15748031496062992" top="0.74803149606299213" bottom="0.74803149606299213" header="0.31496062992125984" footer="0.31496062992125984"/>
  <pageSetup paperSize="9" scale="80" orientation="landscape"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7"/>
  <dimension ref="A1:E5"/>
  <sheetViews>
    <sheetView workbookViewId="0">
      <selection activeCell="D5" sqref="D5"/>
    </sheetView>
  </sheetViews>
  <sheetFormatPr baseColWidth="10" defaultRowHeight="14.4" x14ac:dyDescent="0.3"/>
  <cols>
    <col min="3" max="3" width="16.109375" bestFit="1" customWidth="1"/>
    <col min="4" max="4" width="21.6640625" bestFit="1" customWidth="1"/>
    <col min="5" max="5" width="24.44140625" bestFit="1" customWidth="1"/>
  </cols>
  <sheetData>
    <row r="1" spans="1:5" x14ac:dyDescent="0.3">
      <c r="A1" s="26" t="s">
        <v>17</v>
      </c>
      <c r="B1" s="26" t="s">
        <v>59</v>
      </c>
      <c r="C1" s="28" t="s">
        <v>62</v>
      </c>
      <c r="D1" s="28" t="s">
        <v>66</v>
      </c>
      <c r="E1" s="28" t="s">
        <v>69</v>
      </c>
    </row>
    <row r="2" spans="1:5" x14ac:dyDescent="0.3">
      <c r="A2" s="23" t="s">
        <v>58</v>
      </c>
      <c r="B2" s="29" t="s">
        <v>60</v>
      </c>
      <c r="C2" s="25" t="s">
        <v>63</v>
      </c>
      <c r="D2" s="25" t="s">
        <v>67</v>
      </c>
      <c r="E2" s="25" t="s">
        <v>70</v>
      </c>
    </row>
    <row r="3" spans="1:5" x14ac:dyDescent="0.3">
      <c r="A3" s="24" t="s">
        <v>57</v>
      </c>
      <c r="B3" s="27" t="s">
        <v>61</v>
      </c>
      <c r="C3" s="19" t="s">
        <v>64</v>
      </c>
      <c r="D3" s="21" t="s">
        <v>68</v>
      </c>
      <c r="E3" s="19" t="s">
        <v>71</v>
      </c>
    </row>
    <row r="4" spans="1:5" x14ac:dyDescent="0.3">
      <c r="C4" s="21" t="s">
        <v>65</v>
      </c>
      <c r="D4" s="22" t="s">
        <v>83</v>
      </c>
      <c r="E4" s="19" t="s">
        <v>72</v>
      </c>
    </row>
    <row r="5" spans="1:5" x14ac:dyDescent="0.3">
      <c r="C5" s="22" t="s">
        <v>56</v>
      </c>
      <c r="E5" s="20" t="s">
        <v>73</v>
      </c>
    </row>
  </sheetData>
  <sheetProtection password="CBEB" sheet="1" objects="1" scenarios="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1E74C-B82D-4B44-BF91-FD2978B5F478}">
  <dimension ref="A1:H45"/>
  <sheetViews>
    <sheetView topLeftCell="A8" workbookViewId="0">
      <selection activeCell="B18" sqref="B18:H18"/>
    </sheetView>
  </sheetViews>
  <sheetFormatPr baseColWidth="10" defaultRowHeight="14.4" x14ac:dyDescent="0.3"/>
  <cols>
    <col min="7" max="7" width="2" customWidth="1"/>
    <col min="8" max="8" width="9" bestFit="1" customWidth="1"/>
  </cols>
  <sheetData>
    <row r="1" spans="1:8" ht="15" thickBot="1" x14ac:dyDescent="0.35">
      <c r="A1" s="146" t="s">
        <v>407</v>
      </c>
      <c r="B1" s="146"/>
      <c r="C1" s="146"/>
      <c r="D1" s="146"/>
      <c r="E1" s="146"/>
      <c r="F1" s="146"/>
      <c r="G1" s="146"/>
      <c r="H1" s="146"/>
    </row>
    <row r="2" spans="1:8" ht="15" thickBot="1" x14ac:dyDescent="0.35">
      <c r="A2" s="147" t="s">
        <v>408</v>
      </c>
      <c r="B2" s="147"/>
      <c r="C2" s="147"/>
      <c r="D2" s="147"/>
      <c r="E2" s="147"/>
      <c r="F2" s="147"/>
      <c r="G2" s="147"/>
      <c r="H2" s="147"/>
    </row>
    <row r="3" spans="1:8" ht="15" thickBot="1" x14ac:dyDescent="0.35">
      <c r="A3" s="109" t="s">
        <v>409</v>
      </c>
      <c r="B3" s="111"/>
      <c r="C3" s="109"/>
      <c r="D3" s="110"/>
      <c r="E3" s="110"/>
      <c r="F3" s="110"/>
      <c r="G3" s="110"/>
      <c r="H3" s="111"/>
    </row>
    <row r="4" spans="1:8" ht="15" thickBot="1" x14ac:dyDescent="0.35">
      <c r="A4" s="109" t="s">
        <v>410</v>
      </c>
      <c r="B4" s="111"/>
      <c r="C4" s="148"/>
      <c r="D4" s="149"/>
      <c r="E4" s="149"/>
      <c r="F4" s="149"/>
      <c r="G4" s="149"/>
      <c r="H4" s="150"/>
    </row>
    <row r="5" spans="1:8" ht="15" thickBot="1" x14ac:dyDescent="0.35">
      <c r="A5" s="109" t="s">
        <v>411</v>
      </c>
      <c r="B5" s="111"/>
      <c r="C5" s="151"/>
      <c r="D5" s="152"/>
      <c r="E5" s="152"/>
      <c r="F5" s="152"/>
      <c r="G5" s="152"/>
      <c r="H5" s="153"/>
    </row>
    <row r="6" spans="1:8" ht="15" thickBot="1" x14ac:dyDescent="0.35">
      <c r="A6" s="109" t="s">
        <v>412</v>
      </c>
      <c r="B6" s="111"/>
      <c r="C6" s="109" t="s">
        <v>413</v>
      </c>
      <c r="D6" s="110"/>
      <c r="E6" s="110"/>
      <c r="F6" s="110"/>
      <c r="G6" s="110"/>
      <c r="H6" s="111"/>
    </row>
    <row r="7" spans="1:8" ht="15" thickBot="1" x14ac:dyDescent="0.35">
      <c r="A7" s="147" t="s">
        <v>414</v>
      </c>
      <c r="B7" s="147"/>
      <c r="C7" s="147"/>
      <c r="D7" s="147"/>
      <c r="E7" s="147"/>
      <c r="F7" s="147"/>
      <c r="G7" s="147"/>
      <c r="H7" s="147"/>
    </row>
    <row r="8" spans="1:8" ht="15" thickBot="1" x14ac:dyDescent="0.35">
      <c r="A8" s="95"/>
      <c r="B8" s="96">
        <v>3</v>
      </c>
      <c r="C8" s="132" t="str">
        <f>INDEX(InfoRVC,MATCH(B8,valeur,0),2)</f>
        <v>Commune</v>
      </c>
      <c r="D8" s="133"/>
      <c r="E8" s="134"/>
      <c r="F8" s="135"/>
      <c r="G8" s="136"/>
      <c r="H8" s="136"/>
    </row>
    <row r="9" spans="1:8" ht="23.4" thickBot="1" x14ac:dyDescent="0.35">
      <c r="A9" s="90" t="s">
        <v>415</v>
      </c>
      <c r="B9" s="109"/>
      <c r="C9" s="110"/>
      <c r="D9" s="111"/>
      <c r="E9" s="109" t="s">
        <v>416</v>
      </c>
      <c r="F9" s="111"/>
      <c r="G9" s="144"/>
      <c r="H9" s="145"/>
    </row>
    <row r="10" spans="1:8" ht="15" thickBot="1" x14ac:dyDescent="0.35">
      <c r="A10" s="90" t="s">
        <v>417</v>
      </c>
      <c r="B10" s="109"/>
      <c r="C10" s="110"/>
      <c r="D10" s="111"/>
      <c r="E10" s="109" t="s">
        <v>418</v>
      </c>
      <c r="F10" s="111"/>
      <c r="G10" s="144"/>
      <c r="H10" s="145"/>
    </row>
    <row r="11" spans="1:8" ht="23.4" thickBot="1" x14ac:dyDescent="0.35">
      <c r="A11" s="90" t="s">
        <v>419</v>
      </c>
      <c r="B11" s="137"/>
      <c r="C11" s="138"/>
      <c r="D11" s="139"/>
      <c r="E11" s="109" t="s">
        <v>420</v>
      </c>
      <c r="F11" s="111"/>
      <c r="G11" s="140"/>
      <c r="H11" s="141"/>
    </row>
    <row r="12" spans="1:8" ht="23.4" thickBot="1" x14ac:dyDescent="0.35">
      <c r="A12" s="90" t="s">
        <v>421</v>
      </c>
      <c r="B12" s="128"/>
      <c r="C12" s="110"/>
      <c r="D12" s="111"/>
      <c r="E12" s="109" t="s">
        <v>422</v>
      </c>
      <c r="F12" s="111"/>
      <c r="G12" s="142"/>
      <c r="H12" s="143"/>
    </row>
    <row r="13" spans="1:8" ht="15" thickBot="1" x14ac:dyDescent="0.35">
      <c r="A13" s="90" t="s">
        <v>423</v>
      </c>
      <c r="B13" s="128"/>
      <c r="C13" s="110"/>
      <c r="D13" s="111"/>
      <c r="E13" s="109"/>
      <c r="F13" s="111"/>
      <c r="G13" s="109"/>
      <c r="H13" s="111"/>
    </row>
    <row r="14" spans="1:8" ht="15" thickBot="1" x14ac:dyDescent="0.35">
      <c r="A14" s="129" t="s">
        <v>424</v>
      </c>
      <c r="B14" s="130"/>
      <c r="C14" s="130"/>
      <c r="D14" s="130"/>
      <c r="E14" s="130"/>
      <c r="F14" s="130"/>
      <c r="G14" s="130"/>
      <c r="H14" s="131"/>
    </row>
    <row r="15" spans="1:8" ht="15" thickBot="1" x14ac:dyDescent="0.35">
      <c r="A15" s="90" t="s">
        <v>425</v>
      </c>
      <c r="B15" s="109"/>
      <c r="C15" s="110"/>
      <c r="D15" s="110"/>
      <c r="E15" s="110"/>
      <c r="F15" s="110"/>
      <c r="G15" s="110"/>
      <c r="H15" s="111"/>
    </row>
    <row r="16" spans="1:8" ht="15" thickBot="1" x14ac:dyDescent="0.35">
      <c r="A16" s="90" t="s">
        <v>445</v>
      </c>
      <c r="B16" s="96"/>
      <c r="C16" s="132"/>
      <c r="D16" s="133"/>
      <c r="E16" s="134"/>
      <c r="F16" s="135"/>
      <c r="G16" s="136"/>
      <c r="H16" s="136"/>
    </row>
    <row r="17" spans="1:8" ht="27" thickBot="1" x14ac:dyDescent="0.35">
      <c r="A17" s="97" t="s">
        <v>446</v>
      </c>
      <c r="B17" s="125"/>
      <c r="C17" s="126"/>
      <c r="D17" s="126"/>
      <c r="E17" s="126"/>
      <c r="F17" s="126"/>
      <c r="G17" s="126"/>
      <c r="H17" s="127"/>
    </row>
    <row r="18" spans="1:8" ht="27" thickBot="1" x14ac:dyDescent="0.35">
      <c r="A18" s="98" t="s">
        <v>447</v>
      </c>
      <c r="B18" s="125"/>
      <c r="C18" s="126"/>
      <c r="D18" s="126"/>
      <c r="E18" s="126"/>
      <c r="F18" s="126"/>
      <c r="G18" s="126"/>
      <c r="H18" s="127"/>
    </row>
    <row r="19" spans="1:8" ht="15" thickBot="1" x14ac:dyDescent="0.35">
      <c r="A19" s="98" t="s">
        <v>189</v>
      </c>
      <c r="B19" s="125" t="s">
        <v>448</v>
      </c>
      <c r="C19" s="126"/>
      <c r="D19" s="126"/>
      <c r="E19" s="126"/>
      <c r="F19" s="126"/>
      <c r="G19" s="126"/>
      <c r="H19" s="127"/>
    </row>
    <row r="20" spans="1:8" ht="15" thickBot="1" x14ac:dyDescent="0.35">
      <c r="A20" s="98" t="s">
        <v>449</v>
      </c>
      <c r="B20" s="125" t="e">
        <f>INDEX(AN,MATCH(B16,N°,0),5)</f>
        <v>#REF!</v>
      </c>
      <c r="C20" s="126"/>
      <c r="D20" s="126"/>
      <c r="E20" s="126"/>
      <c r="F20" s="126"/>
      <c r="G20" s="126"/>
      <c r="H20" s="127"/>
    </row>
    <row r="21" spans="1:8" ht="34.799999999999997" thickBot="1" x14ac:dyDescent="0.35">
      <c r="A21" s="90" t="s">
        <v>426</v>
      </c>
      <c r="B21" s="109" t="s">
        <v>427</v>
      </c>
      <c r="C21" s="110"/>
      <c r="D21" s="110"/>
      <c r="E21" s="110"/>
      <c r="F21" s="110"/>
      <c r="G21" s="110"/>
      <c r="H21" s="111"/>
    </row>
    <row r="22" spans="1:8" ht="27" customHeight="1" thickBot="1" x14ac:dyDescent="0.35">
      <c r="A22" s="122" t="s">
        <v>428</v>
      </c>
      <c r="B22" s="123"/>
      <c r="C22" s="123"/>
      <c r="D22" s="123"/>
      <c r="E22" s="123"/>
      <c r="F22" s="123"/>
      <c r="G22" s="123"/>
      <c r="H22" s="124"/>
    </row>
    <row r="23" spans="1:8" ht="15" thickBot="1" x14ac:dyDescent="0.35">
      <c r="A23" s="109" t="s">
        <v>429</v>
      </c>
      <c r="B23" s="110"/>
      <c r="C23" s="110"/>
      <c r="D23" s="110"/>
      <c r="E23" s="111"/>
      <c r="F23" s="109" t="s">
        <v>430</v>
      </c>
      <c r="G23" s="110"/>
      <c r="H23" s="111"/>
    </row>
    <row r="24" spans="1:8" ht="15" thickBot="1" x14ac:dyDescent="0.35">
      <c r="A24" s="109" t="s">
        <v>431</v>
      </c>
      <c r="B24" s="110"/>
      <c r="C24" s="110"/>
      <c r="D24" s="110"/>
      <c r="E24" s="111"/>
      <c r="F24" s="109" t="s">
        <v>432</v>
      </c>
      <c r="G24" s="110"/>
      <c r="H24" s="111"/>
    </row>
    <row r="25" spans="1:8" ht="15" thickBot="1" x14ac:dyDescent="0.35">
      <c r="A25" s="109" t="s">
        <v>433</v>
      </c>
      <c r="B25" s="110"/>
      <c r="C25" s="110"/>
      <c r="D25" s="110"/>
      <c r="E25" s="111"/>
      <c r="F25" s="109" t="s">
        <v>432</v>
      </c>
      <c r="G25" s="110"/>
      <c r="H25" s="111"/>
    </row>
    <row r="26" spans="1:8" ht="15" thickBot="1" x14ac:dyDescent="0.35">
      <c r="A26" s="119" t="s">
        <v>434</v>
      </c>
      <c r="B26" s="120"/>
      <c r="C26" s="121"/>
      <c r="D26" s="119" t="s">
        <v>435</v>
      </c>
      <c r="E26" s="120"/>
      <c r="F26" s="120"/>
      <c r="G26" s="120"/>
      <c r="H26" s="121"/>
    </row>
    <row r="27" spans="1:8" ht="23.4" thickBot="1" x14ac:dyDescent="0.35">
      <c r="A27" s="90" t="s">
        <v>6</v>
      </c>
      <c r="B27" s="109"/>
      <c r="C27" s="111"/>
      <c r="D27" s="109" t="s">
        <v>6</v>
      </c>
      <c r="E27" s="110"/>
      <c r="F27" s="110"/>
      <c r="G27" s="111"/>
      <c r="H27" s="91"/>
    </row>
    <row r="28" spans="1:8" ht="36.6" thickBot="1" x14ac:dyDescent="0.35">
      <c r="A28" s="92" t="s">
        <v>436</v>
      </c>
      <c r="B28" s="107"/>
      <c r="C28" s="108"/>
      <c r="D28" s="109" t="s">
        <v>437</v>
      </c>
      <c r="E28" s="110"/>
      <c r="F28" s="110"/>
      <c r="G28" s="111"/>
      <c r="H28" s="91">
        <f>+'[2]Nature de la dépense'!I120+'[2]Post-hébergement'!I120</f>
        <v>0</v>
      </c>
    </row>
    <row r="29" spans="1:8" ht="15" thickBot="1" x14ac:dyDescent="0.35">
      <c r="A29" s="112"/>
      <c r="B29" s="113"/>
      <c r="C29" s="114"/>
      <c r="D29" s="118" t="s">
        <v>438</v>
      </c>
      <c r="E29" s="110"/>
      <c r="F29" s="110"/>
      <c r="G29" s="111"/>
      <c r="H29" s="91"/>
    </row>
    <row r="30" spans="1:8" ht="15" thickBot="1" x14ac:dyDescent="0.35">
      <c r="A30" s="112"/>
      <c r="B30" s="113"/>
      <c r="C30" s="114"/>
      <c r="D30" s="118" t="s">
        <v>439</v>
      </c>
      <c r="E30" s="110"/>
      <c r="F30" s="110"/>
      <c r="G30" s="111"/>
      <c r="H30" s="91">
        <f>+B28</f>
        <v>0</v>
      </c>
    </row>
    <row r="31" spans="1:8" ht="15" thickBot="1" x14ac:dyDescent="0.35">
      <c r="A31" s="115"/>
      <c r="B31" s="116"/>
      <c r="C31" s="117"/>
      <c r="D31" s="100" t="s">
        <v>440</v>
      </c>
      <c r="E31" s="101"/>
      <c r="F31" s="101"/>
      <c r="G31" s="106"/>
      <c r="H31" s="93">
        <f>+H29-H30</f>
        <v>0</v>
      </c>
    </row>
    <row r="32" spans="1:8" ht="15" thickBot="1" x14ac:dyDescent="0.35">
      <c r="A32" s="100" t="s">
        <v>441</v>
      </c>
      <c r="B32" s="101"/>
      <c r="C32" s="102"/>
      <c r="D32" s="103"/>
      <c r="E32" s="104"/>
      <c r="F32" s="104"/>
      <c r="G32" s="104"/>
      <c r="H32" s="105"/>
    </row>
    <row r="33" spans="1:8" ht="80.400000000000006" customHeight="1" thickBot="1" x14ac:dyDescent="0.35">
      <c r="A33" s="100" t="s">
        <v>442</v>
      </c>
      <c r="B33" s="101"/>
      <c r="C33" s="102"/>
      <c r="D33" s="100"/>
      <c r="E33" s="101"/>
      <c r="F33" s="101"/>
      <c r="G33" s="101"/>
      <c r="H33" s="106"/>
    </row>
    <row r="42" spans="1:8" x14ac:dyDescent="0.3">
      <c r="C42" t="s">
        <v>450</v>
      </c>
      <c r="D42" t="s">
        <v>451</v>
      </c>
      <c r="E42" t="s">
        <v>452</v>
      </c>
      <c r="F42" t="s">
        <v>453</v>
      </c>
      <c r="G42" t="s">
        <v>454</v>
      </c>
      <c r="H42" t="s">
        <v>455</v>
      </c>
    </row>
    <row r="43" spans="1:8" x14ac:dyDescent="0.3">
      <c r="A43">
        <v>1</v>
      </c>
      <c r="B43" t="s">
        <v>456</v>
      </c>
      <c r="C43" s="99" t="s">
        <v>457</v>
      </c>
      <c r="D43">
        <v>400029645</v>
      </c>
      <c r="E43" t="s">
        <v>458</v>
      </c>
      <c r="F43">
        <v>500046644</v>
      </c>
      <c r="G43">
        <v>83300000</v>
      </c>
      <c r="H43">
        <v>67191000</v>
      </c>
    </row>
    <row r="44" spans="1:8" x14ac:dyDescent="0.3">
      <c r="A44">
        <v>2</v>
      </c>
      <c r="B44" t="s">
        <v>459</v>
      </c>
      <c r="C44" s="99" t="s">
        <v>460</v>
      </c>
      <c r="D44">
        <v>400029646</v>
      </c>
      <c r="E44" t="s">
        <v>461</v>
      </c>
      <c r="F44">
        <v>500044671</v>
      </c>
      <c r="G44">
        <v>84352000</v>
      </c>
      <c r="H44">
        <v>67484000</v>
      </c>
    </row>
    <row r="45" spans="1:8" x14ac:dyDescent="0.3">
      <c r="A45">
        <v>3</v>
      </c>
      <c r="B45" t="s">
        <v>462</v>
      </c>
      <c r="C45" s="99" t="s">
        <v>463</v>
      </c>
      <c r="D45">
        <v>400030212</v>
      </c>
      <c r="E45" t="s">
        <v>464</v>
      </c>
      <c r="F45">
        <v>500046652</v>
      </c>
      <c r="G45">
        <v>84322000</v>
      </c>
      <c r="H45">
        <v>67474000</v>
      </c>
    </row>
  </sheetData>
  <mergeCells count="58">
    <mergeCell ref="C8:E8"/>
    <mergeCell ref="F8:H8"/>
    <mergeCell ref="A5:B5"/>
    <mergeCell ref="C5:H5"/>
    <mergeCell ref="A6:B6"/>
    <mergeCell ref="C6:H6"/>
    <mergeCell ref="A7:H7"/>
    <mergeCell ref="A1:H1"/>
    <mergeCell ref="A2:H2"/>
    <mergeCell ref="A3:B3"/>
    <mergeCell ref="C3:H3"/>
    <mergeCell ref="A4:B4"/>
    <mergeCell ref="C4:H4"/>
    <mergeCell ref="B9:D9"/>
    <mergeCell ref="E9:F9"/>
    <mergeCell ref="G9:H9"/>
    <mergeCell ref="B10:D10"/>
    <mergeCell ref="E10:F10"/>
    <mergeCell ref="G10:H10"/>
    <mergeCell ref="C16:E16"/>
    <mergeCell ref="F16:H16"/>
    <mergeCell ref="B17:H17"/>
    <mergeCell ref="B11:D11"/>
    <mergeCell ref="E11:F11"/>
    <mergeCell ref="G11:H11"/>
    <mergeCell ref="B12:D12"/>
    <mergeCell ref="E12:F12"/>
    <mergeCell ref="G12:H12"/>
    <mergeCell ref="B15:H15"/>
    <mergeCell ref="B13:D13"/>
    <mergeCell ref="E13:F13"/>
    <mergeCell ref="G13:H13"/>
    <mergeCell ref="A14:H14"/>
    <mergeCell ref="B21:H21"/>
    <mergeCell ref="A22:H22"/>
    <mergeCell ref="A23:E23"/>
    <mergeCell ref="F23:H23"/>
    <mergeCell ref="B18:H18"/>
    <mergeCell ref="B19:H19"/>
    <mergeCell ref="B20:H20"/>
    <mergeCell ref="A24:E24"/>
    <mergeCell ref="F24:H24"/>
    <mergeCell ref="A25:E25"/>
    <mergeCell ref="F25:H25"/>
    <mergeCell ref="B27:C27"/>
    <mergeCell ref="D27:G27"/>
    <mergeCell ref="A26:C26"/>
    <mergeCell ref="D26:H26"/>
    <mergeCell ref="A32:C32"/>
    <mergeCell ref="D32:H32"/>
    <mergeCell ref="A33:C33"/>
    <mergeCell ref="D33:H33"/>
    <mergeCell ref="B28:C28"/>
    <mergeCell ref="D28:G28"/>
    <mergeCell ref="A29:C31"/>
    <mergeCell ref="D29:G29"/>
    <mergeCell ref="D30:G30"/>
    <mergeCell ref="D31:G31"/>
  </mergeCells>
  <pageMargins left="0.7" right="0.7" top="0.75" bottom="0.75" header="0.3" footer="0.3"/>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U63"/>
  <sheetViews>
    <sheetView topLeftCell="L1" workbookViewId="0">
      <selection activeCell="O59" sqref="O59"/>
    </sheetView>
  </sheetViews>
  <sheetFormatPr baseColWidth="10" defaultRowHeight="14.4" x14ac:dyDescent="0.3"/>
  <cols>
    <col min="1" max="1" width="2.33203125" customWidth="1"/>
    <col min="2" max="2" width="10.109375" bestFit="1" customWidth="1"/>
    <col min="3" max="3" width="63" bestFit="1" customWidth="1"/>
    <col min="4" max="4" width="4" customWidth="1"/>
    <col min="5" max="5" width="10.109375" bestFit="1" customWidth="1"/>
    <col min="6" max="6" width="63" bestFit="1" customWidth="1"/>
    <col min="7" max="7" width="6.109375" customWidth="1"/>
    <col min="8" max="8" width="10.109375" style="6" customWidth="1"/>
    <col min="9" max="9" width="67" style="6" customWidth="1"/>
    <col min="10" max="10" width="4.109375" style="56" customWidth="1"/>
    <col min="11" max="11" width="55.109375" bestFit="1" customWidth="1"/>
    <col min="13" max="13" width="17.109375" bestFit="1" customWidth="1"/>
    <col min="14" max="14" width="19.5546875" bestFit="1" customWidth="1"/>
    <col min="15" max="15" width="38.33203125" bestFit="1" customWidth="1"/>
    <col min="16" max="16" width="24.33203125" bestFit="1" customWidth="1"/>
    <col min="17" max="17" width="14.6640625" bestFit="1" customWidth="1"/>
    <col min="20" max="20" width="10.109375" bestFit="1" customWidth="1"/>
    <col min="21" max="21" width="57" bestFit="1" customWidth="1"/>
  </cols>
  <sheetData>
    <row r="1" spans="2:21" ht="15" thickBot="1" x14ac:dyDescent="0.35">
      <c r="H1" s="49" t="s">
        <v>193</v>
      </c>
      <c r="I1" s="49" t="s">
        <v>194</v>
      </c>
    </row>
    <row r="2" spans="2:21" ht="29.4" thickBot="1" x14ac:dyDescent="0.35">
      <c r="B2" s="4" t="s">
        <v>7</v>
      </c>
      <c r="C2" s="5" t="s">
        <v>8</v>
      </c>
      <c r="D2" s="44"/>
      <c r="E2" s="4" t="s">
        <v>7</v>
      </c>
      <c r="F2" s="5" t="s">
        <v>8</v>
      </c>
      <c r="G2" s="44"/>
      <c r="H2" s="4" t="s">
        <v>223</v>
      </c>
      <c r="I2" s="5" t="s">
        <v>222</v>
      </c>
      <c r="J2" s="44"/>
      <c r="K2" s="34" t="s">
        <v>54</v>
      </c>
      <c r="M2" s="34" t="s">
        <v>96</v>
      </c>
      <c r="N2" s="34" t="s">
        <v>14</v>
      </c>
      <c r="O2" s="34" t="s">
        <v>158</v>
      </c>
      <c r="P2" s="34" t="s">
        <v>16</v>
      </c>
      <c r="Q2" s="34" t="s">
        <v>55</v>
      </c>
      <c r="T2" s="4" t="s">
        <v>7</v>
      </c>
      <c r="U2" s="5" t="s">
        <v>8</v>
      </c>
    </row>
    <row r="3" spans="2:21" x14ac:dyDescent="0.3">
      <c r="B3" s="11">
        <v>61</v>
      </c>
      <c r="C3" s="12" t="s">
        <v>76</v>
      </c>
      <c r="D3" s="45"/>
      <c r="E3" s="11">
        <v>61</v>
      </c>
      <c r="F3" s="12" t="s">
        <v>76</v>
      </c>
      <c r="G3" s="45"/>
      <c r="H3" s="11">
        <v>61</v>
      </c>
      <c r="I3" s="12" t="s">
        <v>76</v>
      </c>
      <c r="J3" s="45"/>
      <c r="K3" s="12" t="s">
        <v>77</v>
      </c>
      <c r="N3" s="39" t="s">
        <v>149</v>
      </c>
      <c r="O3" s="33" t="s">
        <v>97</v>
      </c>
      <c r="P3" s="33" t="s">
        <v>159</v>
      </c>
      <c r="Q3" s="40" t="s">
        <v>178</v>
      </c>
      <c r="T3" s="11">
        <v>611</v>
      </c>
      <c r="U3" s="12" t="s">
        <v>394</v>
      </c>
    </row>
    <row r="4" spans="2:21" x14ac:dyDescent="0.3">
      <c r="B4" s="7">
        <v>612</v>
      </c>
      <c r="C4" s="8" t="s">
        <v>229</v>
      </c>
      <c r="D4" s="46"/>
      <c r="E4" s="7">
        <v>612</v>
      </c>
      <c r="F4" s="8" t="s">
        <v>19</v>
      </c>
      <c r="G4" s="46"/>
      <c r="H4" s="7">
        <v>610</v>
      </c>
      <c r="I4" s="8" t="s">
        <v>195</v>
      </c>
      <c r="J4" s="46"/>
      <c r="K4" s="12" t="s">
        <v>78</v>
      </c>
      <c r="M4" s="39" t="s">
        <v>89</v>
      </c>
      <c r="N4" s="33" t="s">
        <v>98</v>
      </c>
      <c r="O4" s="33" t="s">
        <v>160</v>
      </c>
      <c r="P4" s="40" t="s">
        <v>179</v>
      </c>
      <c r="T4" s="9">
        <v>6110</v>
      </c>
      <c r="U4" s="8" t="s">
        <v>395</v>
      </c>
    </row>
    <row r="5" spans="2:21" x14ac:dyDescent="0.3">
      <c r="B5" s="9">
        <v>612130</v>
      </c>
      <c r="C5" s="18" t="s">
        <v>241</v>
      </c>
      <c r="D5" s="47"/>
      <c r="E5" s="9">
        <v>612130</v>
      </c>
      <c r="F5" s="10" t="s">
        <v>20</v>
      </c>
      <c r="G5" s="47"/>
      <c r="H5" s="7">
        <v>611</v>
      </c>
      <c r="I5" s="50" t="s">
        <v>196</v>
      </c>
      <c r="J5" s="47"/>
      <c r="K5" s="12" t="s">
        <v>79</v>
      </c>
      <c r="M5" s="39" t="s">
        <v>90</v>
      </c>
      <c r="N5" s="33" t="s">
        <v>99</v>
      </c>
      <c r="O5" s="33" t="s">
        <v>161</v>
      </c>
      <c r="P5" s="40" t="s">
        <v>180</v>
      </c>
      <c r="T5" s="9">
        <v>6111</v>
      </c>
      <c r="U5" s="18" t="s">
        <v>396</v>
      </c>
    </row>
    <row r="6" spans="2:21" x14ac:dyDescent="0.3">
      <c r="B6" s="9">
        <v>612140</v>
      </c>
      <c r="C6" s="18" t="s">
        <v>238</v>
      </c>
      <c r="D6" s="47"/>
      <c r="E6" s="9">
        <v>612140</v>
      </c>
      <c r="F6" s="10" t="s">
        <v>21</v>
      </c>
      <c r="G6" s="47"/>
      <c r="H6" s="9">
        <v>611100</v>
      </c>
      <c r="I6" s="18" t="s">
        <v>197</v>
      </c>
      <c r="J6" s="47"/>
      <c r="K6" s="12" t="s">
        <v>80</v>
      </c>
      <c r="M6" s="39" t="s">
        <v>91</v>
      </c>
      <c r="N6" s="33" t="s">
        <v>100</v>
      </c>
      <c r="O6" s="33" t="s">
        <v>162</v>
      </c>
      <c r="P6" s="40" t="s">
        <v>181</v>
      </c>
      <c r="T6" s="9">
        <v>6112</v>
      </c>
      <c r="U6" s="18" t="s">
        <v>397</v>
      </c>
    </row>
    <row r="7" spans="2:21" x14ac:dyDescent="0.3">
      <c r="B7" s="9">
        <v>612150</v>
      </c>
      <c r="C7" s="18" t="s">
        <v>240</v>
      </c>
      <c r="D7" s="47"/>
      <c r="E7" s="9">
        <v>612150</v>
      </c>
      <c r="F7" s="10" t="s">
        <v>22</v>
      </c>
      <c r="G7" s="47"/>
      <c r="H7" s="9">
        <v>611110</v>
      </c>
      <c r="I7" s="18" t="s">
        <v>198</v>
      </c>
      <c r="J7" s="47"/>
      <c r="K7" s="12" t="s">
        <v>81</v>
      </c>
      <c r="M7" s="39" t="s">
        <v>92</v>
      </c>
      <c r="N7" s="33" t="s">
        <v>101</v>
      </c>
      <c r="O7" s="33" t="s">
        <v>163</v>
      </c>
      <c r="P7" s="40" t="s">
        <v>182</v>
      </c>
      <c r="T7" s="9">
        <v>6113</v>
      </c>
      <c r="U7" s="18" t="s">
        <v>398</v>
      </c>
    </row>
    <row r="8" spans="2:21" x14ac:dyDescent="0.3">
      <c r="B8" s="9">
        <v>612170</v>
      </c>
      <c r="C8" s="18" t="s">
        <v>239</v>
      </c>
      <c r="D8" s="47"/>
      <c r="E8" s="9">
        <v>612160</v>
      </c>
      <c r="F8" s="10" t="s">
        <v>23</v>
      </c>
      <c r="G8" s="47"/>
      <c r="H8" s="9">
        <v>611120</v>
      </c>
      <c r="I8" s="10" t="s">
        <v>199</v>
      </c>
      <c r="J8" s="47"/>
      <c r="M8" s="39" t="s">
        <v>93</v>
      </c>
      <c r="N8" s="33" t="s">
        <v>102</v>
      </c>
      <c r="O8" s="33" t="s">
        <v>164</v>
      </c>
      <c r="P8" s="40" t="s">
        <v>183</v>
      </c>
      <c r="T8" s="11">
        <v>612</v>
      </c>
      <c r="U8" s="12" t="s">
        <v>399</v>
      </c>
    </row>
    <row r="9" spans="2:21" x14ac:dyDescent="0.3">
      <c r="B9" s="9">
        <v>612195</v>
      </c>
      <c r="C9" s="18" t="s">
        <v>249</v>
      </c>
      <c r="D9" s="47"/>
      <c r="E9" s="9">
        <v>612170</v>
      </c>
      <c r="F9" s="10" t="s">
        <v>24</v>
      </c>
      <c r="G9" s="47"/>
      <c r="H9" s="9">
        <v>611130</v>
      </c>
      <c r="I9" s="18" t="s">
        <v>200</v>
      </c>
      <c r="J9" s="47"/>
      <c r="M9" s="39" t="s">
        <v>94</v>
      </c>
      <c r="N9" s="33" t="s">
        <v>103</v>
      </c>
      <c r="O9" s="33" t="s">
        <v>165</v>
      </c>
      <c r="T9" s="11">
        <v>613</v>
      </c>
      <c r="U9" s="12" t="s">
        <v>231</v>
      </c>
    </row>
    <row r="10" spans="2:21" x14ac:dyDescent="0.3">
      <c r="B10" s="9">
        <v>616100</v>
      </c>
      <c r="C10" s="18" t="s">
        <v>236</v>
      </c>
      <c r="D10" s="48"/>
      <c r="E10" s="9">
        <v>612195</v>
      </c>
      <c r="F10" s="18" t="s">
        <v>174</v>
      </c>
      <c r="G10" s="48"/>
      <c r="H10" s="9">
        <v>611140</v>
      </c>
      <c r="I10" s="18" t="s">
        <v>201</v>
      </c>
      <c r="J10" s="48"/>
      <c r="M10" s="39" t="s">
        <v>150</v>
      </c>
      <c r="N10" s="33" t="s">
        <v>104</v>
      </c>
      <c r="O10" s="33" t="s">
        <v>166</v>
      </c>
      <c r="T10" s="9">
        <v>6130</v>
      </c>
      <c r="U10" s="18" t="s">
        <v>247</v>
      </c>
    </row>
    <row r="11" spans="2:21" x14ac:dyDescent="0.3">
      <c r="B11" s="9">
        <v>616120</v>
      </c>
      <c r="C11" s="18" t="s">
        <v>237</v>
      </c>
      <c r="D11" s="46"/>
      <c r="E11" s="7">
        <v>613</v>
      </c>
      <c r="F11" s="8" t="s">
        <v>25</v>
      </c>
      <c r="G11" s="46"/>
      <c r="H11" s="9">
        <v>611150</v>
      </c>
      <c r="I11" s="10" t="s">
        <v>202</v>
      </c>
      <c r="J11" s="46"/>
      <c r="M11" s="39" t="s">
        <v>95</v>
      </c>
      <c r="N11" s="33" t="s">
        <v>105</v>
      </c>
      <c r="O11" s="33" t="s">
        <v>167</v>
      </c>
      <c r="T11" s="9">
        <v>6131</v>
      </c>
      <c r="U11" s="18" t="s">
        <v>248</v>
      </c>
    </row>
    <row r="12" spans="2:21" x14ac:dyDescent="0.3">
      <c r="B12" s="7">
        <v>613</v>
      </c>
      <c r="C12" s="8" t="s">
        <v>230</v>
      </c>
      <c r="D12" s="47"/>
      <c r="E12" s="9">
        <v>613100</v>
      </c>
      <c r="F12" s="10" t="s">
        <v>26</v>
      </c>
      <c r="G12" s="47"/>
      <c r="H12" s="7">
        <v>612</v>
      </c>
      <c r="I12" s="51" t="s">
        <v>19</v>
      </c>
      <c r="J12" s="47"/>
      <c r="M12" s="39" t="s">
        <v>151</v>
      </c>
      <c r="N12" s="33" t="s">
        <v>106</v>
      </c>
      <c r="O12" s="33" t="s">
        <v>168</v>
      </c>
      <c r="T12" s="9">
        <v>6132</v>
      </c>
      <c r="U12" s="53" t="s">
        <v>250</v>
      </c>
    </row>
    <row r="13" spans="2:21" x14ac:dyDescent="0.3">
      <c r="B13" s="9">
        <v>613100</v>
      </c>
      <c r="C13" s="18" t="s">
        <v>243</v>
      </c>
      <c r="D13" s="47"/>
      <c r="E13" s="9">
        <v>613101</v>
      </c>
      <c r="F13" s="10" t="s">
        <v>27</v>
      </c>
      <c r="G13" s="47"/>
      <c r="H13" s="9">
        <v>612100</v>
      </c>
      <c r="I13" s="18" t="s">
        <v>203</v>
      </c>
      <c r="J13" s="47"/>
      <c r="M13" s="39" t="s">
        <v>152</v>
      </c>
      <c r="N13" s="33" t="s">
        <v>107</v>
      </c>
      <c r="O13" s="33" t="s">
        <v>169</v>
      </c>
      <c r="T13" s="11">
        <v>614</v>
      </c>
      <c r="U13" s="12" t="s">
        <v>229</v>
      </c>
    </row>
    <row r="14" spans="2:21" x14ac:dyDescent="0.3">
      <c r="B14" s="9">
        <v>613101</v>
      </c>
      <c r="C14" s="18" t="s">
        <v>245</v>
      </c>
      <c r="D14" s="47"/>
      <c r="E14" s="9">
        <v>613102</v>
      </c>
      <c r="F14" s="10" t="s">
        <v>28</v>
      </c>
      <c r="G14" s="47"/>
      <c r="H14" s="9">
        <v>612110</v>
      </c>
      <c r="I14" s="18" t="s">
        <v>204</v>
      </c>
      <c r="J14" s="47"/>
      <c r="M14" s="39" t="s">
        <v>153</v>
      </c>
      <c r="N14" s="33" t="s">
        <v>108</v>
      </c>
      <c r="O14" s="33" t="s">
        <v>170</v>
      </c>
      <c r="T14" s="9">
        <v>6140</v>
      </c>
      <c r="U14" s="18" t="s">
        <v>236</v>
      </c>
    </row>
    <row r="15" spans="2:21" x14ac:dyDescent="0.3">
      <c r="B15" s="9">
        <v>613102</v>
      </c>
      <c r="C15" s="18" t="s">
        <v>244</v>
      </c>
      <c r="D15" s="47"/>
      <c r="E15" s="9">
        <v>613106</v>
      </c>
      <c r="F15" s="10" t="s">
        <v>29</v>
      </c>
      <c r="G15" s="47"/>
      <c r="H15" s="9">
        <v>612120</v>
      </c>
      <c r="I15" s="18" t="s">
        <v>205</v>
      </c>
      <c r="J15" s="47"/>
      <c r="M15" s="39" t="s">
        <v>63</v>
      </c>
      <c r="N15" s="33" t="s">
        <v>109</v>
      </c>
      <c r="O15" s="33" t="s">
        <v>171</v>
      </c>
      <c r="T15" s="9">
        <v>6141</v>
      </c>
      <c r="U15" s="18" t="s">
        <v>237</v>
      </c>
    </row>
    <row r="16" spans="2:21" x14ac:dyDescent="0.3">
      <c r="B16" s="9">
        <v>613106</v>
      </c>
      <c r="C16" s="18" t="s">
        <v>242</v>
      </c>
      <c r="D16" s="47"/>
      <c r="E16" s="9">
        <v>613107</v>
      </c>
      <c r="F16" s="10" t="s">
        <v>30</v>
      </c>
      <c r="G16" s="47"/>
      <c r="H16" s="9">
        <v>612130</v>
      </c>
      <c r="I16" s="18" t="s">
        <v>20</v>
      </c>
      <c r="J16" s="47"/>
      <c r="M16" s="39" t="s">
        <v>154</v>
      </c>
      <c r="N16" s="33" t="s">
        <v>110</v>
      </c>
      <c r="O16" s="33" t="s">
        <v>172</v>
      </c>
      <c r="T16" s="9">
        <v>6142</v>
      </c>
      <c r="U16" s="18" t="s">
        <v>238</v>
      </c>
    </row>
    <row r="17" spans="2:21" x14ac:dyDescent="0.3">
      <c r="B17" s="9">
        <v>613108</v>
      </c>
      <c r="C17" s="18" t="s">
        <v>246</v>
      </c>
      <c r="D17" s="47"/>
      <c r="E17" s="9">
        <v>613108</v>
      </c>
      <c r="F17" s="10" t="s">
        <v>31</v>
      </c>
      <c r="G17" s="47"/>
      <c r="H17" s="9">
        <v>612140</v>
      </c>
      <c r="I17" s="18" t="s">
        <v>21</v>
      </c>
      <c r="J17" s="47"/>
      <c r="M17" s="39" t="s">
        <v>64</v>
      </c>
      <c r="N17" s="33" t="s">
        <v>111</v>
      </c>
      <c r="O17" s="33" t="s">
        <v>135</v>
      </c>
      <c r="T17" s="9">
        <v>6143</v>
      </c>
      <c r="U17" s="18" t="s">
        <v>400</v>
      </c>
    </row>
    <row r="18" spans="2:21" x14ac:dyDescent="0.3">
      <c r="B18" s="7">
        <v>614</v>
      </c>
      <c r="C18" s="8" t="s">
        <v>231</v>
      </c>
      <c r="D18" s="47"/>
      <c r="E18" s="9">
        <v>613109</v>
      </c>
      <c r="F18" s="10" t="s">
        <v>32</v>
      </c>
      <c r="G18" s="47"/>
      <c r="H18" s="9">
        <v>612150</v>
      </c>
      <c r="I18" s="18" t="s">
        <v>22</v>
      </c>
      <c r="J18" s="47"/>
      <c r="M18" s="39" t="s">
        <v>65</v>
      </c>
      <c r="N18" s="33" t="s">
        <v>112</v>
      </c>
      <c r="O18" s="33" t="s">
        <v>173</v>
      </c>
      <c r="T18" s="9">
        <v>6144</v>
      </c>
      <c r="U18" s="8" t="s">
        <v>240</v>
      </c>
    </row>
    <row r="19" spans="2:21" x14ac:dyDescent="0.3">
      <c r="B19" s="9">
        <v>614001</v>
      </c>
      <c r="C19" s="18" t="s">
        <v>247</v>
      </c>
      <c r="D19" s="47"/>
      <c r="E19" s="9">
        <v>613180</v>
      </c>
      <c r="F19" s="10" t="s">
        <v>33</v>
      </c>
      <c r="G19" s="47"/>
      <c r="H19" s="9">
        <v>612160</v>
      </c>
      <c r="I19" s="18" t="s">
        <v>23</v>
      </c>
      <c r="J19" s="47"/>
      <c r="M19" s="39" t="s">
        <v>155</v>
      </c>
      <c r="N19" s="33" t="s">
        <v>113</v>
      </c>
      <c r="T19" s="9">
        <v>6145</v>
      </c>
      <c r="U19" s="18" t="s">
        <v>401</v>
      </c>
    </row>
    <row r="20" spans="2:21" x14ac:dyDescent="0.3">
      <c r="B20" s="9">
        <v>614002</v>
      </c>
      <c r="C20" s="18" t="s">
        <v>248</v>
      </c>
      <c r="D20" s="46"/>
      <c r="E20" s="7">
        <v>614</v>
      </c>
      <c r="F20" s="8" t="s">
        <v>34</v>
      </c>
      <c r="G20" s="46"/>
      <c r="H20" s="9">
        <v>612170</v>
      </c>
      <c r="I20" s="18" t="s">
        <v>24</v>
      </c>
      <c r="J20" s="46"/>
      <c r="M20" s="39" t="s">
        <v>156</v>
      </c>
      <c r="N20" s="33" t="s">
        <v>114</v>
      </c>
      <c r="T20" s="11">
        <v>615</v>
      </c>
      <c r="U20" s="12" t="s">
        <v>230</v>
      </c>
    </row>
    <row r="21" spans="2:21" ht="26.4" x14ac:dyDescent="0.3">
      <c r="B21" s="7">
        <v>617</v>
      </c>
      <c r="C21" s="53" t="s">
        <v>234</v>
      </c>
      <c r="D21" s="62"/>
      <c r="E21" s="9">
        <v>614001</v>
      </c>
      <c r="F21" s="61" t="s">
        <v>228</v>
      </c>
      <c r="G21" s="62"/>
      <c r="H21" s="9">
        <v>612190</v>
      </c>
      <c r="I21" s="18" t="s">
        <v>206</v>
      </c>
      <c r="J21" s="46"/>
      <c r="M21" s="39" t="s">
        <v>137</v>
      </c>
      <c r="N21" s="33" t="s">
        <v>115</v>
      </c>
      <c r="T21" s="9">
        <v>6150</v>
      </c>
      <c r="U21" s="18" t="s">
        <v>242</v>
      </c>
    </row>
    <row r="22" spans="2:21" x14ac:dyDescent="0.3">
      <c r="B22" s="11">
        <v>62</v>
      </c>
      <c r="C22" s="12" t="s">
        <v>224</v>
      </c>
      <c r="D22" s="62"/>
      <c r="E22" s="9">
        <v>614002</v>
      </c>
      <c r="F22" s="61" t="s">
        <v>226</v>
      </c>
      <c r="G22" s="62"/>
      <c r="H22" s="9">
        <v>612195</v>
      </c>
      <c r="I22" s="18" t="s">
        <v>207</v>
      </c>
      <c r="J22" s="47"/>
      <c r="M22" s="39" t="s">
        <v>142</v>
      </c>
      <c r="N22" s="33" t="s">
        <v>116</v>
      </c>
      <c r="T22" s="9">
        <v>6151</v>
      </c>
      <c r="U22" s="18" t="s">
        <v>402</v>
      </c>
    </row>
    <row r="23" spans="2:21" x14ac:dyDescent="0.3">
      <c r="B23" s="7">
        <v>620</v>
      </c>
      <c r="C23" s="8" t="s">
        <v>250</v>
      </c>
      <c r="D23" s="62"/>
      <c r="E23" s="9">
        <v>614003</v>
      </c>
      <c r="F23" s="61" t="s">
        <v>227</v>
      </c>
      <c r="G23" s="62"/>
      <c r="H23" s="7">
        <v>613</v>
      </c>
      <c r="I23" s="50" t="s">
        <v>25</v>
      </c>
      <c r="J23" s="47"/>
      <c r="M23" s="39" t="s">
        <v>157</v>
      </c>
      <c r="N23" s="33" t="s">
        <v>117</v>
      </c>
      <c r="T23" s="9">
        <v>6152</v>
      </c>
      <c r="U23" s="18" t="s">
        <v>244</v>
      </c>
    </row>
    <row r="24" spans="2:21" x14ac:dyDescent="0.3">
      <c r="B24" s="11">
        <v>63</v>
      </c>
      <c r="C24" s="12" t="s">
        <v>253</v>
      </c>
      <c r="D24" s="46"/>
      <c r="E24" s="7">
        <v>615</v>
      </c>
      <c r="F24" s="8" t="s">
        <v>35</v>
      </c>
      <c r="G24" s="46"/>
      <c r="H24" s="9">
        <v>613100</v>
      </c>
      <c r="I24" s="18" t="s">
        <v>26</v>
      </c>
      <c r="J24" s="47"/>
      <c r="N24" s="33" t="s">
        <v>118</v>
      </c>
      <c r="T24" s="9">
        <v>6153</v>
      </c>
      <c r="U24" s="18" t="s">
        <v>245</v>
      </c>
    </row>
    <row r="25" spans="2:21" x14ac:dyDescent="0.3">
      <c r="B25" s="7">
        <v>630</v>
      </c>
      <c r="C25" s="8" t="s">
        <v>177</v>
      </c>
      <c r="D25" s="47"/>
      <c r="E25" s="9">
        <v>615111</v>
      </c>
      <c r="F25" s="10" t="s">
        <v>36</v>
      </c>
      <c r="G25" s="47"/>
      <c r="H25" s="9">
        <v>613101</v>
      </c>
      <c r="I25" s="18" t="s">
        <v>27</v>
      </c>
      <c r="J25" s="46"/>
      <c r="N25" s="33" t="s">
        <v>119</v>
      </c>
      <c r="T25" s="9">
        <v>6154</v>
      </c>
      <c r="U25" s="18" t="s">
        <v>403</v>
      </c>
    </row>
    <row r="26" spans="2:21" x14ac:dyDescent="0.3">
      <c r="B26" s="9">
        <v>630001</v>
      </c>
      <c r="C26" s="18" t="s">
        <v>251</v>
      </c>
      <c r="D26" s="47"/>
      <c r="E26" s="9">
        <v>615112</v>
      </c>
      <c r="F26" s="10" t="s">
        <v>37</v>
      </c>
      <c r="G26" s="47"/>
      <c r="H26" s="9">
        <v>613102</v>
      </c>
      <c r="I26" s="18" t="s">
        <v>28</v>
      </c>
      <c r="J26" s="47"/>
      <c r="N26" s="33" t="s">
        <v>120</v>
      </c>
      <c r="T26" s="11">
        <v>616</v>
      </c>
      <c r="U26" s="12" t="s">
        <v>404</v>
      </c>
    </row>
    <row r="27" spans="2:21" x14ac:dyDescent="0.3">
      <c r="B27" s="9">
        <v>630002</v>
      </c>
      <c r="C27" s="18" t="s">
        <v>252</v>
      </c>
      <c r="D27" s="47"/>
      <c r="E27" s="9">
        <v>615115</v>
      </c>
      <c r="F27" s="10" t="s">
        <v>38</v>
      </c>
      <c r="G27" s="47"/>
      <c r="H27" s="9">
        <v>613103</v>
      </c>
      <c r="I27" s="18" t="s">
        <v>208</v>
      </c>
      <c r="J27" s="47"/>
      <c r="N27" s="33" t="s">
        <v>121</v>
      </c>
    </row>
    <row r="28" spans="2:21" x14ac:dyDescent="0.3">
      <c r="B28" s="11">
        <v>64</v>
      </c>
      <c r="C28" s="12" t="s">
        <v>45</v>
      </c>
      <c r="D28" s="46"/>
      <c r="E28" s="7">
        <v>616</v>
      </c>
      <c r="F28" s="8" t="s">
        <v>39</v>
      </c>
      <c r="G28" s="46"/>
      <c r="H28" s="9">
        <v>613104</v>
      </c>
      <c r="I28" s="18" t="s">
        <v>209</v>
      </c>
      <c r="J28" s="47"/>
      <c r="N28" s="33" t="s">
        <v>122</v>
      </c>
    </row>
    <row r="29" spans="2:21" x14ac:dyDescent="0.3">
      <c r="B29" s="7">
        <v>640</v>
      </c>
      <c r="C29" s="8" t="s">
        <v>232</v>
      </c>
      <c r="D29" s="47"/>
      <c r="E29" s="9">
        <v>616100</v>
      </c>
      <c r="F29" s="10" t="s">
        <v>40</v>
      </c>
      <c r="G29" s="47"/>
      <c r="H29" s="9">
        <v>613105</v>
      </c>
      <c r="I29" s="18" t="s">
        <v>210</v>
      </c>
      <c r="J29" s="47"/>
      <c r="N29" s="33" t="s">
        <v>123</v>
      </c>
    </row>
    <row r="30" spans="2:21" x14ac:dyDescent="0.3">
      <c r="B30" s="9">
        <v>640001</v>
      </c>
      <c r="C30" s="18" t="s">
        <v>254</v>
      </c>
      <c r="D30" s="47"/>
      <c r="E30" s="9">
        <v>616110</v>
      </c>
      <c r="F30" s="10" t="s">
        <v>41</v>
      </c>
      <c r="G30" s="47"/>
      <c r="H30" s="9">
        <v>613106</v>
      </c>
      <c r="I30" s="18" t="s">
        <v>29</v>
      </c>
      <c r="J30" s="46"/>
      <c r="N30" s="33" t="s">
        <v>124</v>
      </c>
    </row>
    <row r="31" spans="2:21" x14ac:dyDescent="0.3">
      <c r="B31" s="11">
        <v>70</v>
      </c>
      <c r="C31" s="12" t="s">
        <v>235</v>
      </c>
      <c r="D31" s="47"/>
      <c r="E31" s="9">
        <v>616120</v>
      </c>
      <c r="F31" s="10" t="s">
        <v>42</v>
      </c>
      <c r="G31" s="47"/>
      <c r="H31" s="9">
        <v>613107</v>
      </c>
      <c r="I31" s="18" t="s">
        <v>30</v>
      </c>
      <c r="J31" s="45"/>
      <c r="N31" s="33" t="s">
        <v>125</v>
      </c>
    </row>
    <row r="32" spans="2:21" x14ac:dyDescent="0.3">
      <c r="B32" s="7">
        <v>700</v>
      </c>
      <c r="C32" s="8" t="s">
        <v>233</v>
      </c>
      <c r="D32" s="47"/>
      <c r="E32" s="9">
        <v>616130</v>
      </c>
      <c r="F32" s="10" t="s">
        <v>43</v>
      </c>
      <c r="G32" s="47"/>
      <c r="H32" s="9">
        <v>613108</v>
      </c>
      <c r="I32" s="18" t="s">
        <v>31</v>
      </c>
      <c r="J32" s="46"/>
      <c r="N32" s="33" t="s">
        <v>126</v>
      </c>
    </row>
    <row r="33" spans="2:14" x14ac:dyDescent="0.3">
      <c r="B33" s="9">
        <v>70001</v>
      </c>
      <c r="C33" s="18" t="s">
        <v>255</v>
      </c>
      <c r="D33" s="46"/>
      <c r="E33" s="7">
        <v>617</v>
      </c>
      <c r="F33" s="8" t="s">
        <v>44</v>
      </c>
      <c r="G33" s="46"/>
      <c r="H33" s="9">
        <v>613109</v>
      </c>
      <c r="I33" s="18" t="s">
        <v>32</v>
      </c>
      <c r="J33" s="45"/>
      <c r="N33" s="33" t="s">
        <v>127</v>
      </c>
    </row>
    <row r="34" spans="2:14" x14ac:dyDescent="0.3">
      <c r="B34" s="9">
        <v>70002</v>
      </c>
      <c r="C34" s="18" t="s">
        <v>256</v>
      </c>
      <c r="D34" s="45"/>
      <c r="E34" s="11">
        <v>62</v>
      </c>
      <c r="F34" s="12" t="s">
        <v>224</v>
      </c>
      <c r="G34" s="45"/>
      <c r="H34" s="9">
        <v>613110</v>
      </c>
      <c r="I34" s="10" t="s">
        <v>211</v>
      </c>
      <c r="J34" s="46"/>
      <c r="N34" s="33" t="s">
        <v>128</v>
      </c>
    </row>
    <row r="35" spans="2:14" x14ac:dyDescent="0.3">
      <c r="D35" s="46"/>
      <c r="E35" s="7">
        <v>620</v>
      </c>
      <c r="F35" s="8" t="s">
        <v>225</v>
      </c>
      <c r="G35" s="46"/>
      <c r="H35" s="9">
        <v>613160</v>
      </c>
      <c r="I35" s="10" t="s">
        <v>212</v>
      </c>
      <c r="J35" s="47"/>
      <c r="N35" s="33" t="s">
        <v>129</v>
      </c>
    </row>
    <row r="36" spans="2:14" x14ac:dyDescent="0.3">
      <c r="D36" s="45"/>
      <c r="E36" s="11">
        <v>64</v>
      </c>
      <c r="F36" s="12" t="s">
        <v>45</v>
      </c>
      <c r="G36" s="45"/>
      <c r="H36" s="9">
        <v>613180</v>
      </c>
      <c r="I36" s="18" t="s">
        <v>33</v>
      </c>
      <c r="J36" s="46"/>
      <c r="N36" s="33" t="s">
        <v>130</v>
      </c>
    </row>
    <row r="37" spans="2:14" x14ac:dyDescent="0.3">
      <c r="D37" s="46"/>
      <c r="E37" s="7">
        <v>640</v>
      </c>
      <c r="F37" s="8" t="s">
        <v>46</v>
      </c>
      <c r="G37" s="46"/>
      <c r="H37" s="9">
        <v>613190</v>
      </c>
      <c r="I37" s="18" t="s">
        <v>213</v>
      </c>
      <c r="J37" s="47"/>
      <c r="N37" s="33" t="s">
        <v>131</v>
      </c>
    </row>
    <row r="38" spans="2:14" x14ac:dyDescent="0.3">
      <c r="D38" s="45"/>
      <c r="E38" s="11">
        <v>65</v>
      </c>
      <c r="F38" s="12" t="s">
        <v>47</v>
      </c>
      <c r="G38" s="45"/>
      <c r="H38" s="7">
        <v>614</v>
      </c>
      <c r="I38" s="50" t="s">
        <v>34</v>
      </c>
      <c r="J38" s="45"/>
      <c r="N38" s="33" t="s">
        <v>132</v>
      </c>
    </row>
    <row r="39" spans="2:14" x14ac:dyDescent="0.3">
      <c r="D39" s="46"/>
      <c r="E39" s="7">
        <v>650</v>
      </c>
      <c r="F39" s="8" t="s">
        <v>48</v>
      </c>
      <c r="G39" s="46"/>
      <c r="H39" s="7">
        <v>615</v>
      </c>
      <c r="I39" s="50" t="s">
        <v>35</v>
      </c>
      <c r="J39" s="46"/>
      <c r="N39" s="33" t="s">
        <v>133</v>
      </c>
    </row>
    <row r="40" spans="2:14" x14ac:dyDescent="0.3">
      <c r="D40" s="47"/>
      <c r="E40" s="9">
        <v>6500</v>
      </c>
      <c r="F40" s="10" t="s">
        <v>49</v>
      </c>
      <c r="G40" s="47"/>
      <c r="H40" s="9">
        <v>615110</v>
      </c>
      <c r="I40" s="10" t="s">
        <v>214</v>
      </c>
      <c r="J40" s="46"/>
      <c r="N40" s="33" t="s">
        <v>134</v>
      </c>
    </row>
    <row r="41" spans="2:14" x14ac:dyDescent="0.3">
      <c r="D41" s="46"/>
      <c r="E41" s="7" t="s">
        <v>50</v>
      </c>
      <c r="F41" s="8" t="s">
        <v>51</v>
      </c>
      <c r="G41" s="46"/>
      <c r="H41" s="9">
        <v>615111</v>
      </c>
      <c r="I41" s="18" t="s">
        <v>36</v>
      </c>
      <c r="N41" s="33" t="s">
        <v>135</v>
      </c>
    </row>
    <row r="42" spans="2:14" x14ac:dyDescent="0.3">
      <c r="D42" s="47"/>
      <c r="E42" s="9">
        <v>657000</v>
      </c>
      <c r="F42" s="10" t="s">
        <v>52</v>
      </c>
      <c r="G42" s="47"/>
      <c r="H42" s="9">
        <v>615112</v>
      </c>
      <c r="I42" s="18" t="s">
        <v>37</v>
      </c>
      <c r="N42" s="33" t="s">
        <v>136</v>
      </c>
    </row>
    <row r="43" spans="2:14" x14ac:dyDescent="0.3">
      <c r="D43" s="45"/>
      <c r="E43" s="11">
        <v>66</v>
      </c>
      <c r="F43" s="12" t="s">
        <v>175</v>
      </c>
      <c r="G43" s="45"/>
      <c r="H43" s="9">
        <v>615113</v>
      </c>
      <c r="I43" s="18" t="s">
        <v>215</v>
      </c>
      <c r="N43" s="33" t="s">
        <v>137</v>
      </c>
    </row>
    <row r="44" spans="2:14" x14ac:dyDescent="0.3">
      <c r="D44" s="46"/>
      <c r="E44" s="7">
        <v>660</v>
      </c>
      <c r="F44" s="8" t="s">
        <v>176</v>
      </c>
      <c r="G44" s="46"/>
      <c r="H44" s="9">
        <v>615115</v>
      </c>
      <c r="I44" s="18" t="s">
        <v>38</v>
      </c>
      <c r="N44" s="33" t="s">
        <v>111</v>
      </c>
    </row>
    <row r="45" spans="2:14" x14ac:dyDescent="0.3">
      <c r="D45" s="46"/>
      <c r="E45" s="7">
        <v>661</v>
      </c>
      <c r="F45" s="8" t="s">
        <v>177</v>
      </c>
      <c r="G45" s="46"/>
      <c r="H45" s="7">
        <v>616</v>
      </c>
      <c r="I45" s="50" t="s">
        <v>39</v>
      </c>
      <c r="N45" s="33" t="s">
        <v>138</v>
      </c>
    </row>
    <row r="46" spans="2:14" x14ac:dyDescent="0.3">
      <c r="H46" s="9">
        <v>616100</v>
      </c>
      <c r="I46" s="18" t="s">
        <v>40</v>
      </c>
      <c r="N46" s="33" t="s">
        <v>139</v>
      </c>
    </row>
    <row r="47" spans="2:14" x14ac:dyDescent="0.3">
      <c r="H47" s="9">
        <v>616110</v>
      </c>
      <c r="I47" s="18" t="s">
        <v>41</v>
      </c>
      <c r="N47" s="33" t="s">
        <v>140</v>
      </c>
    </row>
    <row r="48" spans="2:14" x14ac:dyDescent="0.3">
      <c r="H48" s="9">
        <v>616120</v>
      </c>
      <c r="I48" s="18" t="s">
        <v>42</v>
      </c>
      <c r="N48" s="33" t="s">
        <v>141</v>
      </c>
    </row>
    <row r="49" spans="8:15" x14ac:dyDescent="0.3">
      <c r="H49" s="9">
        <v>616130</v>
      </c>
      <c r="I49" s="18" t="s">
        <v>43</v>
      </c>
      <c r="N49" s="33" t="s">
        <v>142</v>
      </c>
    </row>
    <row r="50" spans="8:15" x14ac:dyDescent="0.3">
      <c r="H50" s="7">
        <v>617</v>
      </c>
      <c r="I50" s="52" t="s">
        <v>44</v>
      </c>
      <c r="N50" s="33" t="s">
        <v>143</v>
      </c>
    </row>
    <row r="51" spans="8:15" ht="52.8" x14ac:dyDescent="0.3">
      <c r="H51" s="7">
        <v>618</v>
      </c>
      <c r="I51" s="53" t="s">
        <v>216</v>
      </c>
      <c r="N51" s="33" t="s">
        <v>144</v>
      </c>
    </row>
    <row r="52" spans="8:15" x14ac:dyDescent="0.3">
      <c r="H52" s="7">
        <v>619</v>
      </c>
      <c r="I52" s="52" t="s">
        <v>217</v>
      </c>
      <c r="N52" s="33" t="s">
        <v>145</v>
      </c>
    </row>
    <row r="53" spans="8:15" ht="26.4" x14ac:dyDescent="0.3">
      <c r="H53" s="11">
        <v>63</v>
      </c>
      <c r="I53" s="54" t="s">
        <v>218</v>
      </c>
      <c r="N53" s="33" t="s">
        <v>146</v>
      </c>
    </row>
    <row r="54" spans="8:15" x14ac:dyDescent="0.3">
      <c r="H54" s="7">
        <v>638</v>
      </c>
      <c r="I54" s="8" t="s">
        <v>219</v>
      </c>
      <c r="N54" s="33" t="s">
        <v>147</v>
      </c>
    </row>
    <row r="55" spans="8:15" x14ac:dyDescent="0.3">
      <c r="H55" s="11">
        <v>64</v>
      </c>
      <c r="I55" s="55" t="s">
        <v>45</v>
      </c>
      <c r="N55" s="33" t="s">
        <v>148</v>
      </c>
    </row>
    <row r="56" spans="8:15" x14ac:dyDescent="0.3">
      <c r="H56" s="7">
        <v>640</v>
      </c>
      <c r="I56" s="50" t="s">
        <v>46</v>
      </c>
    </row>
    <row r="57" spans="8:15" x14ac:dyDescent="0.3">
      <c r="H57" s="11">
        <v>65</v>
      </c>
      <c r="I57" s="12" t="s">
        <v>47</v>
      </c>
      <c r="O57" t="s">
        <v>443</v>
      </c>
    </row>
    <row r="58" spans="8:15" x14ac:dyDescent="0.3">
      <c r="H58" s="7">
        <v>650</v>
      </c>
      <c r="I58" s="8" t="s">
        <v>48</v>
      </c>
      <c r="O58" t="s">
        <v>444</v>
      </c>
    </row>
    <row r="59" spans="8:15" x14ac:dyDescent="0.3">
      <c r="H59" s="9">
        <v>6500</v>
      </c>
      <c r="I59" s="10" t="s">
        <v>49</v>
      </c>
    </row>
    <row r="60" spans="8:15" x14ac:dyDescent="0.3">
      <c r="H60" s="7">
        <v>656</v>
      </c>
      <c r="I60" s="8" t="s">
        <v>220</v>
      </c>
    </row>
    <row r="61" spans="8:15" x14ac:dyDescent="0.3">
      <c r="H61" s="7" t="s">
        <v>50</v>
      </c>
      <c r="I61" s="8" t="s">
        <v>51</v>
      </c>
    </row>
    <row r="62" spans="8:15" x14ac:dyDescent="0.3">
      <c r="H62" s="9">
        <v>657000</v>
      </c>
      <c r="I62" s="10" t="s">
        <v>52</v>
      </c>
    </row>
    <row r="63" spans="8:15" x14ac:dyDescent="0.3">
      <c r="H63" s="7">
        <v>669</v>
      </c>
      <c r="I63" s="8" t="s">
        <v>221</v>
      </c>
    </row>
  </sheetData>
  <sortState xmlns:xlrd2="http://schemas.microsoft.com/office/spreadsheetml/2017/richdata2" ref="B13:C17">
    <sortCondition ref="B13:B17"/>
  </sortState>
  <dataConsolidate/>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
  <sheetViews>
    <sheetView workbookViewId="0">
      <selection activeCell="A2" sqref="A2:XFD11"/>
    </sheetView>
  </sheetViews>
  <sheetFormatPr baseColWidth="10" defaultRowHeight="14.4" x14ac:dyDescent="0.3"/>
  <cols>
    <col min="1" max="1" width="6.44140625" bestFit="1" customWidth="1"/>
    <col min="2" max="2" width="33.6640625" customWidth="1"/>
    <col min="3" max="3" width="26.6640625" bestFit="1" customWidth="1"/>
    <col min="4" max="4" width="7.6640625" bestFit="1" customWidth="1"/>
    <col min="5" max="5" width="10" bestFit="1" customWidth="1"/>
    <col min="6" max="6" width="23.44140625" customWidth="1"/>
    <col min="7" max="8" width="11.44140625" customWidth="1"/>
    <col min="9" max="9" width="18.5546875" bestFit="1" customWidth="1"/>
    <col min="10" max="10" width="60.6640625" bestFit="1" customWidth="1"/>
  </cols>
  <sheetData>
    <row r="1" spans="1:9" ht="28.5" customHeight="1" x14ac:dyDescent="0.3">
      <c r="A1" s="87" t="s">
        <v>184</v>
      </c>
      <c r="B1" s="88" t="s">
        <v>188</v>
      </c>
      <c r="C1" s="87" t="s">
        <v>189</v>
      </c>
      <c r="D1" s="87" t="s">
        <v>190</v>
      </c>
      <c r="E1" s="87" t="s">
        <v>191</v>
      </c>
      <c r="F1" s="87" t="s">
        <v>192</v>
      </c>
      <c r="G1" s="87" t="s">
        <v>185</v>
      </c>
      <c r="H1" s="87" t="s">
        <v>186</v>
      </c>
      <c r="I1" s="87" t="s">
        <v>187</v>
      </c>
    </row>
  </sheetData>
  <pageMargins left="0.15748031496062992" right="0.15748031496062992" top="0.19685039370078741" bottom="0.19685039370078741" header="0.15748031496062992" footer="0.15748031496062992"/>
  <pageSetup paperSize="9" scale="90" fitToHeight="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26</vt:i4>
      </vt:variant>
    </vt:vector>
  </HeadingPairs>
  <TitlesOfParts>
    <vt:vector size="33" baseType="lpstr">
      <vt:lpstr>Identification du service</vt:lpstr>
      <vt:lpstr>Fonctionnement</vt:lpstr>
      <vt:lpstr>Personnel</vt:lpstr>
      <vt:lpstr>Validation</vt:lpstr>
      <vt:lpstr>RVC</vt:lpstr>
      <vt:lpstr>Listes</vt:lpstr>
      <vt:lpstr>Coordonnées</vt:lpstr>
      <vt:lpstr>_657_659</vt:lpstr>
      <vt:lpstr>Aide</vt:lpstr>
      <vt:lpstr>Articles</vt:lpstr>
      <vt:lpstr>codification</vt:lpstr>
      <vt:lpstr>Coordonnees</vt:lpstr>
      <vt:lpstr>Dep_nature</vt:lpstr>
      <vt:lpstr>DEPENSES</vt:lpstr>
      <vt:lpstr>Dépenses</vt:lpstr>
      <vt:lpstr>données</vt:lpstr>
      <vt:lpstr>Fonction</vt:lpstr>
      <vt:lpstr>Fonction_319.02</vt:lpstr>
      <vt:lpstr>InfoRVC</vt:lpstr>
      <vt:lpstr>Nature_de_la_dépense</vt:lpstr>
      <vt:lpstr>Naturedeladepense</vt:lpstr>
      <vt:lpstr>paiement</vt:lpstr>
      <vt:lpstr>PO_ID</vt:lpstr>
      <vt:lpstr>PoId</vt:lpstr>
      <vt:lpstr>ref</vt:lpstr>
      <vt:lpstr>Ref_pcmn</vt:lpstr>
      <vt:lpstr>Référence_PCMN</vt:lpstr>
      <vt:lpstr>Reponse</vt:lpstr>
      <vt:lpstr>sexe</vt:lpstr>
      <vt:lpstr>valeur</vt:lpstr>
      <vt:lpstr>Coordonnées!Zone_d_impression</vt:lpstr>
      <vt:lpstr>Fonctionnement!Zone_d_impression</vt:lpstr>
      <vt:lpstr>Personnel!Zone_d_impression</vt:lpstr>
    </vt:vector>
  </TitlesOfParts>
  <Company>Service Public de Wallonie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DEFECHE CHRISTOPHE</dc:creator>
  <cp:lastModifiedBy>DELBASCOURT Pauline</cp:lastModifiedBy>
  <cp:lastPrinted>2017-04-20T10:05:30Z</cp:lastPrinted>
  <dcterms:created xsi:type="dcterms:W3CDTF">2012-05-02T06:35:30Z</dcterms:created>
  <dcterms:modified xsi:type="dcterms:W3CDTF">2025-12-16T13:54:02Z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etDate">
    <vt:lpwstr>2022-09-08T08:47:47Z</vt:lpwstr>
  </property>
  <property fmtid="{D5CDD505-2E9C-101B-9397-08002B2CF9AE}" pid="4" name="MSIP_Label_e72a09c5-6e26-4737-a926-47ef1ab198ae_Method">
    <vt:lpwstr>Standard</vt:lpwstr>
  </property>
  <property fmtid="{D5CDD505-2E9C-101B-9397-08002B2CF9AE}" pid="5" name="MSIP_Label_e72a09c5-6e26-4737-a926-47ef1ab198ae_Name">
    <vt:lpwstr>e72a09c5-6e26-4737-a926-47ef1ab198ae</vt:lpwstr>
  </property>
  <property fmtid="{D5CDD505-2E9C-101B-9397-08002B2CF9AE}" pid="6" name="MSIP_Label_e72a09c5-6e26-4737-a926-47ef1ab198ae_SiteId">
    <vt:lpwstr>1f816a84-7aa6-4a56-b22a-7b3452fa8681</vt:lpwstr>
  </property>
  <property fmtid="{D5CDD505-2E9C-101B-9397-08002B2CF9AE}" pid="7" name="MSIP_Label_e72a09c5-6e26-4737-a926-47ef1ab198ae_ActionId">
    <vt:lpwstr>4f72ef19-2ab6-443a-baec-e51196bc103e</vt:lpwstr>
  </property>
  <property fmtid="{D5CDD505-2E9C-101B-9397-08002B2CF9AE}" pid="8" name="MSIP_Label_e72a09c5-6e26-4737-a926-47ef1ab198ae_ContentBits">
    <vt:lpwstr>8</vt:lpwstr>
  </property>
</Properties>
</file>