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issep.be\DSE\CDS\DPD\End of Waste\06. Annexe 2_Granulats\"/>
    </mc:Choice>
  </mc:AlternateContent>
  <xr:revisionPtr revIDLastSave="0" documentId="8_{2D6096FA-16F8-4BFE-A2B8-8FB3746C6522}" xr6:coauthVersionLast="47" xr6:coauthVersionMax="47" xr10:uidLastSave="{00000000-0000-0000-0000-000000000000}"/>
  <bookViews>
    <workbookView xWindow="-108" yWindow="-108" windowWidth="23256" windowHeight="12576" activeTab="7" xr2:uid="{ECDB3457-B1FB-4C61-B593-DE3E07EB9FA1}"/>
  </bookViews>
  <sheets>
    <sheet name="Lisez moi" sheetId="1" r:id="rId1"/>
    <sheet name="Identification" sheetId="4" r:id="rId2"/>
    <sheet name="Production" sheetId="2" r:id="rId3"/>
    <sheet name="Sulfates" sheetId="5" r:id="rId4"/>
    <sheet name="Dépassements" sheetId="3" r:id="rId5"/>
    <sheet name="Coût" sheetId="6" r:id="rId6"/>
    <sheet name="Commentaires" sheetId="7" r:id="rId7"/>
    <sheet name="CTRLDATA"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8" l="1"/>
  <c r="B82" i="8"/>
  <c r="F82" i="8" s="1"/>
  <c r="I43" i="8"/>
  <c r="I44" i="8"/>
  <c r="I53" i="8"/>
  <c r="I62" i="8"/>
  <c r="I72" i="8"/>
  <c r="I74" i="8"/>
  <c r="I76" i="8"/>
  <c r="I77" i="8"/>
  <c r="I81" i="8"/>
  <c r="I84" i="8"/>
  <c r="I88" i="8"/>
  <c r="I90" i="8"/>
  <c r="I91" i="8"/>
  <c r="I92" i="8"/>
  <c r="I96" i="8"/>
  <c r="I97" i="8"/>
  <c r="I98" i="8"/>
  <c r="I102" i="8"/>
  <c r="I8" i="8"/>
  <c r="I11" i="8"/>
  <c r="I15" i="8"/>
  <c r="I24" i="8"/>
  <c r="I33" i="8"/>
  <c r="I34" i="8"/>
  <c r="B16" i="8"/>
  <c r="F16" i="8" s="1"/>
  <c r="I16" i="8" s="1"/>
  <c r="B7" i="8"/>
  <c r="F6" i="8" s="1"/>
  <c r="I6" i="8" s="1"/>
  <c r="B10" i="8"/>
  <c r="F10" i="8" s="1"/>
  <c r="I10" i="8" s="1"/>
  <c r="B8" i="8"/>
  <c r="B9" i="8"/>
  <c r="F9" i="8" s="1"/>
  <c r="I9" i="8" s="1"/>
  <c r="B6" i="8"/>
  <c r="B9" i="3"/>
  <c r="B86" i="8" s="1"/>
  <c r="B10" i="3"/>
  <c r="B87" i="8" s="1"/>
  <c r="B8" i="3"/>
  <c r="B85" i="8" s="1"/>
  <c r="B9" i="5"/>
  <c r="B79" i="8" s="1"/>
  <c r="B10" i="5"/>
  <c r="B80" i="8" s="1"/>
  <c r="B8" i="5"/>
  <c r="B78" i="8" s="1"/>
  <c r="I20" i="2"/>
  <c r="I19" i="2"/>
  <c r="I25" i="2" s="1"/>
  <c r="B9" i="7"/>
  <c r="B101" i="8" s="1"/>
  <c r="B8" i="7"/>
  <c r="B100" i="8" s="1"/>
  <c r="B7" i="7"/>
  <c r="B99" i="8" s="1"/>
  <c r="B9" i="6"/>
  <c r="B95" i="8" s="1"/>
  <c r="B8" i="6"/>
  <c r="B94" i="8" s="1"/>
  <c r="B7" i="6"/>
  <c r="B93" i="8" s="1"/>
  <c r="B8" i="2"/>
  <c r="B13" i="8" s="1"/>
  <c r="B9" i="2"/>
  <c r="B14" i="8" s="1"/>
  <c r="B7" i="2"/>
  <c r="B12" i="8" s="1"/>
  <c r="B97" i="8"/>
  <c r="B91" i="8"/>
  <c r="B90" i="8"/>
  <c r="B89" i="8"/>
  <c r="F89" i="8" s="1"/>
  <c r="I89" i="8" s="1"/>
  <c r="B83" i="8"/>
  <c r="F83" i="8" s="1"/>
  <c r="I83" i="8" s="1"/>
  <c r="B102" i="8"/>
  <c r="B76" i="8"/>
  <c r="B75" i="8"/>
  <c r="F75" i="8" s="1"/>
  <c r="I75" i="8" s="1"/>
  <c r="B73" i="8"/>
  <c r="F73" i="8" s="1"/>
  <c r="I73" i="8" s="1"/>
  <c r="B68" i="8"/>
  <c r="F68" i="8" s="1"/>
  <c r="I68" i="8" s="1"/>
  <c r="B67" i="8"/>
  <c r="F67" i="8" s="1"/>
  <c r="I67" i="8" s="1"/>
  <c r="B59" i="8"/>
  <c r="F59" i="8" s="1"/>
  <c r="I59" i="8" s="1"/>
  <c r="B50" i="8"/>
  <c r="F50" i="8" s="1"/>
  <c r="I50" i="8" s="1"/>
  <c r="B58" i="8"/>
  <c r="F58" i="8" s="1"/>
  <c r="I58" i="8" s="1"/>
  <c r="B49" i="8"/>
  <c r="F49" i="8" s="1"/>
  <c r="I49" i="8" s="1"/>
  <c r="B57" i="8"/>
  <c r="F57" i="8" s="1"/>
  <c r="I57" i="8" s="1"/>
  <c r="B66" i="8"/>
  <c r="F66" i="8" s="1"/>
  <c r="I66" i="8" s="1"/>
  <c r="B48" i="8"/>
  <c r="F48" i="8" s="1"/>
  <c r="I48" i="8" s="1"/>
  <c r="B56" i="8"/>
  <c r="F56" i="8" s="1"/>
  <c r="I56" i="8" s="1"/>
  <c r="B65" i="8"/>
  <c r="F65" i="8" s="1"/>
  <c r="I65" i="8" s="1"/>
  <c r="B47" i="8"/>
  <c r="F47" i="8" s="1"/>
  <c r="I47" i="8" s="1"/>
  <c r="B55" i="8"/>
  <c r="F55" i="8" s="1"/>
  <c r="I55" i="8" s="1"/>
  <c r="B64" i="8"/>
  <c r="F64" i="8" s="1"/>
  <c r="I64" i="8" s="1"/>
  <c r="B46" i="8"/>
  <c r="F46" i="8" s="1"/>
  <c r="I46" i="8" s="1"/>
  <c r="B54" i="8"/>
  <c r="F54" i="8" s="1"/>
  <c r="I54" i="8" s="1"/>
  <c r="B63" i="8"/>
  <c r="F63" i="8" s="1"/>
  <c r="I63" i="8" s="1"/>
  <c r="B45" i="8"/>
  <c r="F45" i="8" s="1"/>
  <c r="I45" i="8" s="1"/>
  <c r="H25" i="2"/>
  <c r="B51" i="8" s="1"/>
  <c r="B41" i="8"/>
  <c r="B40" i="8"/>
  <c r="F40" i="8" s="1"/>
  <c r="I40" i="8" s="1"/>
  <c r="B39" i="8"/>
  <c r="F39" i="8" s="1"/>
  <c r="I39" i="8" s="1"/>
  <c r="B38" i="8"/>
  <c r="F38" i="8" s="1"/>
  <c r="I38" i="8" s="1"/>
  <c r="B37" i="8"/>
  <c r="F37" i="8" s="1"/>
  <c r="I37" i="8" s="1"/>
  <c r="B36" i="8"/>
  <c r="F36" i="8" s="1"/>
  <c r="I36" i="8" s="1"/>
  <c r="B35" i="8"/>
  <c r="F35" i="8" s="1"/>
  <c r="I35" i="8" s="1"/>
  <c r="B34" i="8"/>
  <c r="F34" i="8" s="1"/>
  <c r="B31" i="8"/>
  <c r="F31" i="8" s="1"/>
  <c r="I31" i="8" s="1"/>
  <c r="B30" i="8"/>
  <c r="F30" i="8" s="1"/>
  <c r="I30" i="8" s="1"/>
  <c r="B29" i="8"/>
  <c r="F29" i="8" s="1"/>
  <c r="I29" i="8" s="1"/>
  <c r="B28" i="8"/>
  <c r="F28" i="8" s="1"/>
  <c r="I28" i="8" s="1"/>
  <c r="B27" i="8"/>
  <c r="F27" i="8" s="1"/>
  <c r="I27" i="8" s="1"/>
  <c r="B26" i="8"/>
  <c r="F26" i="8" s="1"/>
  <c r="I26" i="8" s="1"/>
  <c r="B25" i="8"/>
  <c r="F25" i="8" s="1"/>
  <c r="I25" i="8" s="1"/>
  <c r="B32" i="8"/>
  <c r="B22" i="8"/>
  <c r="F22" i="8" s="1"/>
  <c r="I22" i="8" s="1"/>
  <c r="B21" i="8"/>
  <c r="F21" i="8" s="1"/>
  <c r="I21" i="8" s="1"/>
  <c r="B20" i="8"/>
  <c r="F20" i="8" s="1"/>
  <c r="I20" i="8" s="1"/>
  <c r="B19" i="8"/>
  <c r="F19" i="8" s="1"/>
  <c r="I19" i="8" s="1"/>
  <c r="B18" i="8"/>
  <c r="F18" i="8" s="1"/>
  <c r="I18" i="8" s="1"/>
  <c r="B17" i="8"/>
  <c r="F17" i="8" s="1"/>
  <c r="I17" i="8" s="1"/>
  <c r="B3" i="8"/>
  <c r="F3" i="8" s="1"/>
  <c r="I3" i="8" s="1"/>
  <c r="B4" i="8"/>
  <c r="B5" i="8"/>
  <c r="F5" i="8" s="1"/>
  <c r="H27" i="2"/>
  <c r="B69" i="8" s="1"/>
  <c r="H26" i="2"/>
  <c r="B60" i="8" s="1"/>
  <c r="I21" i="2"/>
  <c r="I82" i="8" l="1"/>
  <c r="I5" i="8"/>
  <c r="I4" i="8"/>
  <c r="F7" i="8"/>
  <c r="I7" i="8" s="1"/>
  <c r="C23" i="8"/>
  <c r="C32" i="8"/>
  <c r="C41" i="8"/>
  <c r="F12" i="8"/>
  <c r="I12" i="8" s="1"/>
  <c r="F13" i="8"/>
  <c r="I13" i="8" s="1"/>
  <c r="F93" i="8"/>
  <c r="I93" i="8" s="1"/>
  <c r="F80" i="8"/>
  <c r="I80" i="8" s="1"/>
  <c r="F95" i="8"/>
  <c r="I95" i="8" s="1"/>
  <c r="F78" i="8"/>
  <c r="I78" i="8" s="1"/>
  <c r="F94" i="8"/>
  <c r="I94" i="8" s="1"/>
  <c r="F79" i="8"/>
  <c r="I79" i="8" s="1"/>
  <c r="F86" i="8"/>
  <c r="I86" i="8" s="1"/>
  <c r="F14" i="8"/>
  <c r="I14" i="8" s="1"/>
  <c r="F85" i="8"/>
  <c r="I85" i="8" s="1"/>
  <c r="F87" i="8"/>
  <c r="I87" i="8" s="1"/>
  <c r="F99" i="8"/>
  <c r="I99" i="8" s="1"/>
  <c r="F100" i="8"/>
  <c r="I100" i="8" s="1"/>
  <c r="F101" i="8"/>
  <c r="I101" i="8" s="1"/>
  <c r="C69" i="8"/>
  <c r="F69" i="8" s="1"/>
  <c r="I69" i="8" s="1"/>
  <c r="C61" i="8"/>
  <c r="I26" i="2"/>
  <c r="B61" i="8" s="1"/>
  <c r="F61" i="8" s="1"/>
  <c r="I61" i="8" s="1"/>
  <c r="C51" i="8"/>
  <c r="F51" i="8" s="1"/>
  <c r="I51" i="8" s="1"/>
  <c r="I27" i="2"/>
  <c r="B70" i="8" s="1"/>
  <c r="B52" i="8"/>
  <c r="C70" i="8"/>
  <c r="C60" i="8"/>
  <c r="F60" i="8" s="1"/>
  <c r="I60" i="8" s="1"/>
  <c r="F41" i="8"/>
  <c r="I41" i="8" s="1"/>
  <c r="B23" i="8"/>
  <c r="F70" i="8" l="1"/>
  <c r="I70" i="8" s="1"/>
  <c r="F23" i="8"/>
  <c r="I23" i="8" s="1"/>
  <c r="F32" i="8"/>
  <c r="I32" i="8" s="1"/>
  <c r="C52" i="8"/>
  <c r="C71" i="8" s="1"/>
  <c r="C42" i="8"/>
  <c r="F42" i="8" s="1"/>
  <c r="I42" i="8" s="1"/>
  <c r="F71" i="8" l="1"/>
  <c r="I71" i="8" s="1"/>
  <c r="F52" i="8"/>
  <c r="I52" i="8" s="1"/>
  <c r="I1" i="8" s="1"/>
</calcChain>
</file>

<file path=xl/sharedStrings.xml><?xml version="1.0" encoding="utf-8"?>
<sst xmlns="http://schemas.openxmlformats.org/spreadsheetml/2006/main" count="455" uniqueCount="193">
  <si>
    <t>Mise en œuvre de l'AGW du 28/02/2019 relatif à la sortie du statut de déchet.</t>
  </si>
  <si>
    <t>Annexe 2 relative aux granulats recyclés produits à partir de déchets inertes.</t>
  </si>
  <si>
    <t>Contexte, explications et consignes générales.</t>
  </si>
  <si>
    <t>1. Rapport sur les données d'analyse des sulfates.</t>
  </si>
  <si>
    <t>L’annexe 2 de l’arrêté du Gouvernement wallon 28 février 2019 relatif à la sortie du statut de déchet, telle que modifiée en 2022, prévoit : </t>
  </si>
  <si>
    <r>
      <t>a. que pour les sables de débris mixte, les graves de débris mixtes et les gravillons de débris mixtes, le seuil limite pour le paramètre SO</t>
    </r>
    <r>
      <rPr>
        <vertAlign val="subscript"/>
        <sz val="11"/>
        <color rgb="FF000000"/>
        <rFont val="Aptos Narrow"/>
        <family val="2"/>
        <scheme val="minor"/>
      </rPr>
      <t>4</t>
    </r>
    <r>
      <rPr>
        <vertAlign val="superscript"/>
        <sz val="11"/>
        <color rgb="FF000000"/>
        <rFont val="Aptos Narrow"/>
        <family val="2"/>
        <scheme val="minor"/>
      </rPr>
      <t>2-</t>
    </r>
    <r>
      <rPr>
        <sz val="11"/>
        <color rgb="FF000000"/>
        <rFont val="Aptos Narrow"/>
        <family val="2"/>
        <scheme val="minor"/>
      </rPr>
      <t xml:space="preserve"> du test de lixiviation doit être respecté à partir du 1er janvier 2025 ;</t>
    </r>
  </si>
  <si>
    <r>
      <t>b. que l’exploitant déclare à l'administration, au plus tard le 1er février et le 1er août de chaque année l'ensemble des résultats analytiques obtenus pour le paramètre SO</t>
    </r>
    <r>
      <rPr>
        <vertAlign val="subscript"/>
        <sz val="11"/>
        <color rgb="FF000000"/>
        <rFont val="Aptos Narrow"/>
        <family val="2"/>
        <scheme val="minor"/>
      </rPr>
      <t>4</t>
    </r>
    <r>
      <rPr>
        <vertAlign val="superscript"/>
        <sz val="11"/>
        <color rgb="FF000000"/>
        <rFont val="Aptos Narrow"/>
        <family val="2"/>
        <scheme val="minor"/>
      </rPr>
      <t>2-</t>
    </r>
    <r>
      <rPr>
        <sz val="11"/>
        <color rgb="FF000000"/>
        <rFont val="Aptos Narrow"/>
        <family val="2"/>
        <scheme val="minor"/>
      </rPr>
      <t xml:space="preserve"> pour les lots produits durant le semestre précédent, selon les modalités précisées par l'administration (point d'attention : cette obligation de déclaration concerne tous les types de granulats, pas uniquement les granulats mixtes).</t>
    </r>
  </si>
  <si>
    <t xml:space="preserve">2. Rapport sur la production, les non conformités analytiques, les mesures d'autocontrôle, préventives et correctives et leur résultat </t>
  </si>
  <si>
    <t>Les données suivantes sont également demandées pour le suivi administratif  et environnemental des enregistrements et permettre à l'administration d'objectiver les coûts :</t>
  </si>
  <si>
    <t xml:space="preserve">a. Données relatives aux intrants, aux refus d'intrants, et à la production de granulats sortis du statut de déchets, de fines terreuses </t>
  </si>
  <si>
    <t>et non terreuses et de résidus et granulats non conformes.</t>
  </si>
  <si>
    <t>b. Données relatives aux non-conformité analytiques environnementales et aux mesures correctives et préventives adoptées</t>
  </si>
  <si>
    <t>c. Impact financier du système de gestion de la qualité, notamment des analyses environnementales.</t>
  </si>
  <si>
    <t>Vous avez la possibilité de formuler des commentaires additionnels à l'attention de l’administration dans le dernier onglet.</t>
  </si>
  <si>
    <t>3. Consignes pour le remplissage et l'envoi des documents.</t>
  </si>
  <si>
    <t xml:space="preserve">Le présent fichier Excel devra impérativement être envoyé via la plateforme "Mon Espace" (lien ci-dessous) au moyen du formulaire intitulé "Rapportage de données relatives aux granulats recyclés"
</t>
  </si>
  <si>
    <t>Mon Espace</t>
  </si>
  <si>
    <t>Avant envoi du formulaire, veuillez renommer le présent fichier en utilisant le numéro à quatre chiffres se trouvant à la fin de votre numéro d'enregistrement SSD.</t>
  </si>
  <si>
    <t>Si vous exploitez plusieurs sites, couverts chacun par un enregistrement distinct, veuillez compléter un formulaire par site en y joignant à chaque fois le présent fichier Excel dûment renommé.</t>
  </si>
  <si>
    <t>Certaines informations qui figureront dans l'onglet "données d'identification" seront automatiquement recopiées dans d'autres onglets. Nous vous invitons donc à commencer par compléter cet onglet.</t>
  </si>
  <si>
    <t xml:space="preserve">Pour les onglets "Sulfates" et "Non-conformités analytiques", vous serez amenés à fournir certaines informations figurant dans les analyses que vous avez confiées aux laboratoires agréés. Nous vous recommandons de vous assurer au préalable d'avoir à portée de main tous les fichiers que ces laboratoires vous ont transmis.
</t>
  </si>
  <si>
    <t>Vos données seront exploitées par l'administration et par l'ISSeP qui intervient en sa qualité de support technique de l'administration. Ces deux entités s'engagent à ce que la confidentialité de vos données soit préservée et à ne publier ou communiquer à des tiers à l'administration que des données agrégées et anonymisées.</t>
  </si>
  <si>
    <t>Données de production.</t>
  </si>
  <si>
    <t>Nom de l’entreprise </t>
  </si>
  <si>
    <t xml:space="preserve">Numéro d'enregistrement SSD </t>
  </si>
  <si>
    <t>N° BCE </t>
  </si>
  <si>
    <t>Consignes spécifiques à cette feuille</t>
  </si>
  <si>
    <r>
      <rPr>
        <b/>
        <sz val="11"/>
        <color rgb="FFFF0000"/>
        <rFont val="Aptos Narrow"/>
        <family val="2"/>
        <scheme val="minor"/>
      </rPr>
      <t>Avertissement important</t>
    </r>
    <r>
      <rPr>
        <sz val="11"/>
        <color rgb="FFFF0000"/>
        <rFont val="Aptos Narrow"/>
        <family val="2"/>
        <scheme val="minor"/>
      </rPr>
      <t xml:space="preserve"> : veillez à ne fournir ici </t>
    </r>
    <r>
      <rPr>
        <b/>
        <u/>
        <sz val="11"/>
        <color rgb="FFFF0000"/>
        <rFont val="Aptos Narrow"/>
        <family val="2"/>
        <scheme val="minor"/>
      </rPr>
      <t>que les données en lien avec la production de granulats recyclés à partir de déchets inertes</t>
    </r>
    <r>
      <rPr>
        <sz val="11"/>
        <color rgb="FFFF0000"/>
        <rFont val="Aptos Narrow"/>
        <family val="2"/>
        <scheme val="minor"/>
      </rPr>
      <t>.</t>
    </r>
  </si>
  <si>
    <t xml:space="preserve">L'annexe 2 de l'AGW SSD définit une liste fermée de déchets inertes pouvant servir à la production de granulats recyclés (voir extrait au bas de la présente page). </t>
  </si>
  <si>
    <r>
      <t xml:space="preserve">Ce sont donc bien </t>
    </r>
    <r>
      <rPr>
        <b/>
        <u/>
        <sz val="11"/>
        <color theme="1"/>
        <rFont val="Aptos Narrow"/>
        <family val="2"/>
        <scheme val="minor"/>
      </rPr>
      <t>exclusivement</t>
    </r>
    <r>
      <rPr>
        <sz val="11"/>
        <color theme="1"/>
        <rFont val="Aptos Narrow"/>
        <family val="2"/>
        <scheme val="minor"/>
      </rPr>
      <t xml:space="preserve"> ces déchets et les granulats et résidus résultant de leur transformation qui doivent être rapportés ici.</t>
    </r>
  </si>
  <si>
    <t>Merci de bien exprimer toutes les données en tonnes</t>
  </si>
  <si>
    <r>
      <t xml:space="preserve">Tonnage de granulats recyclés produits </t>
    </r>
    <r>
      <rPr>
        <b/>
        <sz val="11"/>
        <color theme="1"/>
        <rFont val="Aptos Narrow"/>
        <family val="2"/>
        <scheme val="minor"/>
      </rPr>
      <t>sortis du statut de déchets</t>
    </r>
  </si>
  <si>
    <t>Période</t>
  </si>
  <si>
    <r>
      <t xml:space="preserve">Tonnage total de déchets entrant dans l’installation </t>
    </r>
    <r>
      <rPr>
        <b/>
        <u/>
        <sz val="11"/>
        <color theme="1"/>
        <rFont val="Aptos Narrow"/>
        <family val="2"/>
        <scheme val="minor"/>
      </rPr>
      <t>pour la production de granulats</t>
    </r>
  </si>
  <si>
    <t>Béton</t>
  </si>
  <si>
    <t>Mixte</t>
  </si>
  <si>
    <t>Hydrocarbonés</t>
  </si>
  <si>
    <t>Pierre naturelle</t>
  </si>
  <si>
    <t>Matériaux pierreux</t>
  </si>
  <si>
    <t>Graves de préscalpage SSD conformes</t>
  </si>
  <si>
    <t>Total SSD</t>
  </si>
  <si>
    <r>
      <t xml:space="preserve">Tonnage de </t>
    </r>
    <r>
      <rPr>
        <b/>
        <sz val="11"/>
        <color theme="1"/>
        <rFont val="Aptos Narrow"/>
        <family val="2"/>
        <scheme val="minor"/>
      </rPr>
      <t>déchets sortant du site</t>
    </r>
    <r>
      <rPr>
        <sz val="11"/>
        <color theme="1"/>
        <rFont val="Aptos Narrow"/>
        <family val="2"/>
        <scheme val="minor"/>
      </rPr>
      <t xml:space="preserve"> (liés exclusivement à la préparation de granulats recyclés)</t>
    </r>
  </si>
  <si>
    <t>Graves faisant l'objet d'un RQT et assimilées à des terres 17 05 04 (via Walterre)*</t>
  </si>
  <si>
    <r>
      <t xml:space="preserve">Impuretés extraites lors du processus de tri et recyclage </t>
    </r>
    <r>
      <rPr>
        <b/>
        <sz val="11"/>
        <color theme="1"/>
        <rFont val="Calibri"/>
        <family val="2"/>
      </rPr>
      <t>et envoyées dans une filière de valorisation matière</t>
    </r>
  </si>
  <si>
    <r>
      <t xml:space="preserve">Impuretés extraites lors du processus de tri et recyclage </t>
    </r>
    <r>
      <rPr>
        <b/>
        <sz val="11"/>
        <color theme="1"/>
        <rFont val="Calibri"/>
        <family val="2"/>
      </rPr>
      <t>et envoyées dans une filière de valorisation énergétique</t>
    </r>
  </si>
  <si>
    <r>
      <t xml:space="preserve">Impuretés extraites lors du processus de tri et recyclage </t>
    </r>
    <r>
      <rPr>
        <b/>
        <sz val="11"/>
        <color theme="1"/>
        <rFont val="Calibri"/>
        <family val="2"/>
      </rPr>
      <t>et envoyées dans une filière d'élimination (CET)</t>
    </r>
  </si>
  <si>
    <t>Granulats non conformes</t>
  </si>
  <si>
    <t>Graves de préscalpage non conformes</t>
  </si>
  <si>
    <t>Total déchets sortants</t>
  </si>
  <si>
    <t>Total général des sorties</t>
  </si>
  <si>
    <t>* conformément au point 3 de la circulaire d’information n° 4 relative à l'AGW du 05/07/2018 relatif à la gestion et à la traçabilité des terres</t>
  </si>
  <si>
    <t>Comme expliqué dans l'onglet "Lisez-moi", la communication de ces données ne se substitue pas au rapportage trimestriel requis sur base de votre permis d'environnement.</t>
  </si>
  <si>
    <t>Questions complémentaires relatives à certaines modalités de fonctionnement de votre établissement.</t>
  </si>
  <si>
    <t>Votre réponse :</t>
  </si>
  <si>
    <t>Si oui, veuillez préciser ou fournir une estimation du nombre de chargements refusés et du poids total que cela représente</t>
  </si>
  <si>
    <t>Année</t>
  </si>
  <si>
    <t>Estimation du nombre de chargements</t>
  </si>
  <si>
    <r>
      <t>b.</t>
    </r>
    <r>
      <rPr>
        <u/>
        <sz val="11"/>
        <color rgb="FF0070C0"/>
        <rFont val="Calibri"/>
        <family val="2"/>
      </rPr>
      <t xml:space="preserve"> Fournissez-vous des lots de granulats recyclés à vos clients</t>
    </r>
    <r>
      <rPr>
        <sz val="11"/>
        <color rgb="FF0070C0"/>
        <rFont val="Calibri"/>
        <family val="2"/>
      </rPr>
      <t xml:space="preserve"> avant d'avoir reçu les résultats de l'analyse effectuée sur l'échantillon prélevé ?</t>
    </r>
  </si>
  <si>
    <t>Extrait de l'annexe 2 de l'AGW SSD.</t>
  </si>
  <si>
    <t>Sous-section 2.1. - déchets entrants dans l'élaboration des granulats recyclés</t>
  </si>
  <si>
    <t>2.1.1 Les seuls déchets acceptés en tant qu'intrants dans le processus d'élaboration des granulats recyclés sont les déchets suivants, pour autant qu'ils soient inertes :</t>
  </si>
  <si>
    <t>  01 04 08 Déchets de graviers et débris de pierres autres que ceux visés à la rubrique 01 04 07.</t>
  </si>
  <si>
    <t>  01 04 09 Déchets de sable et d'argile.</t>
  </si>
  <si>
    <t>  01 04 13 Déchets provenant de la taille et du sciage des pierres autres que ceux visés à la rubrique 01 04 07.</t>
  </si>
  <si>
    <t>  10 12 08 Déchets de produits en céramique, briques, carrelage et matériaux de construction (après cuisson).</t>
  </si>
  <si>
    <t>  17 01 01 Béton;</t>
  </si>
  <si>
    <t>  17 01 02 Briques;</t>
  </si>
  <si>
    <t>  17 01 03 Tuiles et céramiques;</t>
  </si>
  <si>
    <t>  17 01 07 Mélanges de béton, briques, tuiles et céramiques autres que ceux visés à la rubrique 17 01 06;</t>
  </si>
  <si>
    <t>  17 03 02 Mélanges bitumeux autres que ceux visés à la rubrique 17 03 01;</t>
  </si>
  <si>
    <t>  17 05 04 Terres et cailloux autres que ceux visés à la rubrique 17 05 03;</t>
  </si>
  <si>
    <t>  17 07 95 Déchets de démolition provenant des bâtiments à caractère d'habitation, de services ou assimilés non mélangés à des matières putrescibles ou combustibles;</t>
  </si>
  <si>
    <t>  20 02 02 Terres et pierres.</t>
  </si>
  <si>
    <t>Données relatives au dosage des sulfates.</t>
  </si>
  <si>
    <t xml:space="preserve"> Nous vous remercions de bien vouloir encoder ces résultats par ordre chronologique (du plus ancien au plus récent). Toutefois, si un même lot a fait l'objet d'analyse et de contre-analyse, nous vous remercions de reporter les informations dans des lignes différentes et directement consécutives. </t>
  </si>
  <si>
    <t>Pour la taille du lot, veuillez indiquer la masse totale, toutes classes granulométriques confondues.</t>
  </si>
  <si>
    <t xml:space="preserve">Pour la granulométrie, veuillez indiquer la fraction dans laquelle le prélèvement a été effectué et sur laquelle l'analyse a été réalisée. </t>
  </si>
  <si>
    <t xml:space="preserve">Pour la concentration en sulfates, veuillez vous assurer qu'elle est bien exprimée en mg/l dans le rapport d'analyse. A défaut, veuillez contacter le laboratoire pour convertir correctement le résultat. </t>
  </si>
  <si>
    <t>Si la concentration est inférieure à la limite de quantification, veuillez indiquer LQ dans la colonne "Remarques".</t>
  </si>
  <si>
    <t>Par contre-analyse, on entend une deuxième analyse effectuée sur un échantillon équivalent au premier échantillon analysé</t>
  </si>
  <si>
    <t>*Dosage des sulfates - test de lixiviation selon la norme NBN EN 12457</t>
  </si>
  <si>
    <t>Date d'échantillonnage</t>
  </si>
  <si>
    <t>Laboratoire analyse environnement</t>
  </si>
  <si>
    <t>Analyse ou contre-analyse ?</t>
  </si>
  <si>
    <t xml:space="preserve">Type de granulats
</t>
  </si>
  <si>
    <t>Granulométrie</t>
  </si>
  <si>
    <t>Remarques</t>
  </si>
  <si>
    <t>Données d'identification.</t>
  </si>
  <si>
    <t>Coordonnées de contact de l'entreprise</t>
  </si>
  <si>
    <t>Adresse e-mail</t>
  </si>
  <si>
    <t>Téléphone</t>
  </si>
  <si>
    <t>Site internet</t>
  </si>
  <si>
    <t>Personne de contact</t>
  </si>
  <si>
    <t>Date à laquelle le formulaire est complété</t>
  </si>
  <si>
    <t>Rapportage relatif aux années 2023 à 2025</t>
  </si>
  <si>
    <t>Rapportage relatif aux années 2023 à 2025.</t>
  </si>
  <si>
    <t>Rapportages relatifs aux années 2023 à 2025.</t>
  </si>
  <si>
    <t>Données relatives aux non-conformités environnementales.</t>
  </si>
  <si>
    <t>Typologie des granulats</t>
  </si>
  <si>
    <t>Année de production</t>
  </si>
  <si>
    <t>Réalisation d'une contre analyse?</t>
  </si>
  <si>
    <t>Confirmation de non-conformité du lot par la contre-analyse ?</t>
  </si>
  <si>
    <t xml:space="preserve">Paramètre concerné par le dépassement </t>
  </si>
  <si>
    <t>Autre paramètre concerné par le dépassement sur le même lot (le cas échéant)</t>
  </si>
  <si>
    <t>Tonnage du lot concerné</t>
  </si>
  <si>
    <t>Remarque</t>
  </si>
  <si>
    <t xml:space="preserve">Explications ou hypothèses sur la présence de ces dépassements et description des mesures correctives mises en place en cas de non-conformité, et des mesures de prévention adoptées en amont. </t>
  </si>
  <si>
    <t>Quels autres paramètres devraient être obligatoirement analysés selon vous et à quelle(s) condition(s) ?</t>
  </si>
  <si>
    <t>L'administration souhaite chiffrer et objectiver le mieux possible l'impact de la mise en œuvre de l'AGW, tout particulièrement pour les postes "certification SSD" et "prélèvements et analyses".</t>
  </si>
  <si>
    <t>Afin d'arriver à une compréhension correcte de ces données, veuillez fournir toutes précisions et commentaires utiles dans la colonne "remarques" et dans l'espace réservé aux commentaires sous le tableau.</t>
  </si>
  <si>
    <t>Pour les audits, nous vous remercions de préciser si le calcul se base sur le coût d'un audit portant spécifiquement et exclusivement sur la certification SSD ou sur une estimation du surcoût "SSD" pour un audit commun "CE2+-SSD".</t>
  </si>
  <si>
    <t>Pour les coûts moyens par lot ou à la tonne des prélèvements et analyses environnementales, nous vous remercions de nous exposer, si vous le souhaitez, succinctement les modalités des calculs.</t>
  </si>
  <si>
    <t>Répercussion de ces coûts supplémentaires sur vos prix de vente</t>
  </si>
  <si>
    <t xml:space="preserve">Remarques </t>
  </si>
  <si>
    <t>Précisions et commentaires éventuels (ex. : a) détails pour lesquels le format synthétique du tableau ci-dessus ne facilite pas l'encodage ni la lisibilité; b) impacts de ces coûts supplémentaires sur votre activité (au-delà des dispositions que vous auriez été amené(e) à prendre sur les prix de vente); c) informations succinctes sur les méthodes de calculs et d'estimation …).</t>
  </si>
  <si>
    <r>
      <t xml:space="preserve">Veuillez utiliser </t>
    </r>
    <r>
      <rPr>
        <sz val="11"/>
        <color theme="1"/>
        <rFont val="Aptos Narrow"/>
        <family val="2"/>
        <scheme val="minor"/>
      </rPr>
      <t>cette feuille pour tout autre commentaire ou point que vous voulez porter à l'attention de l'administration ou de l'ISSeP.</t>
    </r>
  </si>
  <si>
    <t>Autres commentaires éventuels</t>
  </si>
  <si>
    <t>Identification</t>
  </si>
  <si>
    <t>Numéro d'enregistrement SSD</t>
  </si>
  <si>
    <t>Format</t>
  </si>
  <si>
    <t>Texte</t>
  </si>
  <si>
    <t>NB-4</t>
  </si>
  <si>
    <t>Mail</t>
  </si>
  <si>
    <t>Date</t>
  </si>
  <si>
    <t>Valeur</t>
  </si>
  <si>
    <t>Contrôle</t>
  </si>
  <si>
    <t>Production</t>
  </si>
  <si>
    <t>Tonnage total de déchets entrant dans l’installation pour la production de granulats</t>
  </si>
  <si>
    <t>Règle</t>
  </si>
  <si>
    <t>Obligatoire</t>
  </si>
  <si>
    <t>NB-Tonnes</t>
  </si>
  <si>
    <t>Valeur calculée</t>
  </si>
  <si>
    <t>IdentiqueNom</t>
  </si>
  <si>
    <t>IdentiqueNumeroSSD</t>
  </si>
  <si>
    <t>IdentiqueBCE</t>
  </si>
  <si>
    <t>EGAUX</t>
  </si>
  <si>
    <t>&gt;0</t>
  </si>
  <si>
    <t>Facultatif</t>
  </si>
  <si>
    <r>
      <t xml:space="preserve">a. Avez-vous </t>
    </r>
    <r>
      <rPr>
        <u/>
        <sz val="11"/>
        <color rgb="FF0070C0"/>
        <rFont val="Calibri"/>
        <family val="2"/>
      </rPr>
      <t>refusé des chargements de déchets à l'entrée</t>
    </r>
    <r>
      <rPr>
        <sz val="11"/>
        <color rgb="FF0070C0"/>
        <rFont val="Calibri"/>
        <family val="2"/>
      </rPr>
      <t xml:space="preserve"> de votre établissement ?</t>
    </r>
  </si>
  <si>
    <t>OUI-NON</t>
  </si>
  <si>
    <t>Commentaire</t>
  </si>
  <si>
    <t>FIN DES DONNEES</t>
  </si>
  <si>
    <t>Veuillez écrire votre réponse ici</t>
  </si>
  <si>
    <t>Pour chaque lot faisant l'objet d'un dépassement des valeurs seuil de l'annexe 2, veuillez remplir une ligne dans le Tableau 1. En cas de dépassement confirmé par une contre-analyse, veuillez mentionner "non-conforme" dans la 4e colonne du tableau et ne pas encoder d'information relative à ce lot sur une autre ligne.</t>
  </si>
  <si>
    <t>Si un même lot a fait l'objet de plusieurs dépassements sur des familles de paramètres différents, indiquez ceux-ci sur une seule ligne (vous disposez des colonnes 5, 6 et 7; si le lot fait l'objet de plus de trois dépassements, veuillez le mentionner en remarque).</t>
  </si>
  <si>
    <t>N'oubliez pas de répondre aux 2 questions en dessous des tableaux.</t>
  </si>
  <si>
    <r>
      <rPr>
        <b/>
        <u/>
        <sz val="11"/>
        <color rgb="FF0070C0"/>
        <rFont val="Aptos Narrow"/>
        <family val="2"/>
        <scheme val="minor"/>
      </rPr>
      <t>Commentaires éventuels</t>
    </r>
    <r>
      <rPr>
        <b/>
        <sz val="11"/>
        <color rgb="FF0070C0"/>
        <rFont val="Aptos Narrow"/>
        <family val="2"/>
        <scheme val="minor"/>
      </rPr>
      <t xml:space="preserve"> : indiquez ci-dessous les points sur lesquels vous souhaitez attirer notre attention et qui aideront à interpréter correctement les données du tableau (par exemple des informations sur les variations de stock, sur les difficultés que vous pourriez rencontrer en termes de capacité de stockage ou de possibilité d'écouler certaines fractions issues de votre activité de recyclage).</t>
    </r>
  </si>
  <si>
    <t>Ajouter des lignes au-dessus de cette ligne via l'insertion, ne pas ajouter de lignes en dessous, ne pas retirer cette ligne</t>
  </si>
  <si>
    <t xml:space="preserve">  01 01 02 Déchets provenant de l'extraction des minéraux non métallifères</t>
  </si>
  <si>
    <t>LIBRE</t>
  </si>
  <si>
    <t>Sulfates</t>
  </si>
  <si>
    <t>NB ERREURS :</t>
  </si>
  <si>
    <t>En tonnes</t>
  </si>
  <si>
    <r>
      <t xml:space="preserve">Taille du lot </t>
    </r>
    <r>
      <rPr>
        <b/>
        <sz val="11"/>
        <color rgb="FFFF0000"/>
        <rFont val="Aptos Narrow"/>
        <family val="2"/>
        <scheme val="minor"/>
      </rPr>
      <t>(tonnes)</t>
    </r>
  </si>
  <si>
    <t>Dépassements</t>
  </si>
  <si>
    <t>Coût</t>
  </si>
  <si>
    <t>Commentaires</t>
  </si>
  <si>
    <t>Fin des données</t>
  </si>
  <si>
    <t>Présent</t>
  </si>
  <si>
    <t>Tableau</t>
  </si>
  <si>
    <t>Q1</t>
  </si>
  <si>
    <t>Q2</t>
  </si>
  <si>
    <t>(En euros)</t>
  </si>
  <si>
    <t>(En euros/lot)</t>
  </si>
  <si>
    <t>(En euros/tonne)</t>
  </si>
  <si>
    <t>Autres coûts induits éventuels</t>
  </si>
  <si>
    <t>Coût moyen par lot des prélèvements et des analyses environnementales</t>
  </si>
  <si>
    <t>Coût moyen à la tonne de granulats SSD résultant des prélèvements et analyses environnementales</t>
  </si>
  <si>
    <t>Coût annuel des prélèvements et des analyses environnementales</t>
  </si>
  <si>
    <t>Coût/surcoût de l’audit annuel par installation (partie SSD)</t>
  </si>
  <si>
    <t>Coût/surcoût de l’audit initial (partie SSD)</t>
  </si>
  <si>
    <t>Année/Unité</t>
  </si>
  <si>
    <r>
      <t>Concentration en sulfate</t>
    </r>
    <r>
      <rPr>
        <b/>
        <sz val="11"/>
        <color rgb="FFFF0000"/>
        <rFont val="Aptos Narrow"/>
        <family val="2"/>
        <scheme val="minor"/>
      </rPr>
      <t xml:space="preserve">* (mg/l) </t>
    </r>
  </si>
  <si>
    <t>Total des 3 années</t>
  </si>
  <si>
    <t>(Description)</t>
  </si>
  <si>
    <t>(Montant en euros)</t>
  </si>
  <si>
    <t>Adresse e-mail*</t>
  </si>
  <si>
    <t>Téléphone*</t>
  </si>
  <si>
    <t>Personne de contact*</t>
  </si>
  <si>
    <t>Date à laquelle le formulaire est complété*</t>
  </si>
  <si>
    <r>
      <t xml:space="preserve">Numéro d'enregistrement SSD*
</t>
    </r>
    <r>
      <rPr>
        <b/>
        <sz val="11"/>
        <color rgb="FFFF0000"/>
        <rFont val="Aptos Narrow"/>
        <family val="2"/>
        <scheme val="minor"/>
      </rPr>
      <t>(numéro à quatre chiffres se trouvant à la fin de votre numéro d'enregistrement SSD)</t>
    </r>
  </si>
  <si>
    <t>Nom de l’entreprise*</t>
  </si>
  <si>
    <r>
      <t>N° BCE* </t>
    </r>
    <r>
      <rPr>
        <b/>
        <sz val="11"/>
        <color rgb="FFFF0000"/>
        <rFont val="Aptos Narrow"/>
        <family val="2"/>
        <scheme val="minor"/>
      </rPr>
      <t>(numéro à 10 chiffres)</t>
    </r>
  </si>
  <si>
    <t>* champ obligatoire</t>
  </si>
  <si>
    <r>
      <t xml:space="preserve">Estimation du poids total </t>
    </r>
    <r>
      <rPr>
        <sz val="11"/>
        <color rgb="FFFF0000"/>
        <rFont val="Aptos Narrow"/>
        <family val="2"/>
        <scheme val="minor"/>
      </rPr>
      <t>(Tonnes)</t>
    </r>
  </si>
  <si>
    <t>Tableau 1: liste des dépassements rencontrés sur la période 2023-2025</t>
  </si>
  <si>
    <t>-</t>
  </si>
  <si>
    <t>NB-10</t>
  </si>
  <si>
    <t>Total des 3 années - au moins une année remplie</t>
  </si>
  <si>
    <t>Au moins première ligne remplie</t>
  </si>
  <si>
    <t>Remplir au moins la première ligne</t>
  </si>
  <si>
    <t>Demander la reconnaissance ou l’enregistrement de sortie du statut de déchet (SSD) ou End-of-Waste (EoW)</t>
  </si>
  <si>
    <r>
      <t>À ce stade,</t>
    </r>
    <r>
      <rPr>
        <b/>
        <sz val="11"/>
        <rFont val="Aptos Narrow"/>
        <scheme val="minor"/>
      </rPr>
      <t xml:space="preserve"> vous devez joindre</t>
    </r>
    <r>
      <rPr>
        <sz val="11"/>
        <rFont val="Aptos Narrow"/>
        <family val="2"/>
        <scheme val="minor"/>
      </rPr>
      <t xml:space="preserve"> une copie des bulletins d'analyse des paramètres environnementaux à l'envoi de votre formulaire, en les glissant dans le dossier adéquat des annexes du formulaire MonEspace, en fonction de la date d’analyse.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</si>
</sst>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d/mm/yyyy;@"/>
    <numFmt numFmtId="165" formatCode="d/mm/yy;@"/>
    <numFmt numFmtId="166" formatCode="dd/mm/yyyy;@"/>
    <numFmt numFmtId="167" formatCode="0000"/>
    <numFmt numFmtId="168" formatCode="0000\ 000\ 000"/>
  </numFmts>
  <fonts count="33">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16"/>
      <color theme="1"/>
      <name val="Aptos Narrow"/>
      <family val="2"/>
      <scheme val="minor"/>
    </font>
    <font>
      <b/>
      <u/>
      <sz val="12"/>
      <color theme="1"/>
      <name val="Aptos Narrow"/>
      <family val="2"/>
      <scheme val="minor"/>
    </font>
    <font>
      <sz val="11"/>
      <color rgb="FF000000"/>
      <name val="Aptos Narrow"/>
      <family val="2"/>
      <scheme val="minor"/>
    </font>
    <font>
      <vertAlign val="subscript"/>
      <sz val="11"/>
      <color rgb="FF000000"/>
      <name val="Aptos Narrow"/>
      <family val="2"/>
      <scheme val="minor"/>
    </font>
    <font>
      <vertAlign val="superscript"/>
      <sz val="11"/>
      <color rgb="FF000000"/>
      <name val="Aptos Narrow"/>
      <family val="2"/>
      <scheme val="minor"/>
    </font>
    <font>
      <sz val="11"/>
      <name val="Aptos Narrow"/>
      <family val="2"/>
      <scheme val="minor"/>
    </font>
    <font>
      <b/>
      <sz val="11"/>
      <name val="Aptos Narrow"/>
      <family val="2"/>
      <scheme val="minor"/>
    </font>
    <font>
      <b/>
      <sz val="12"/>
      <color theme="1"/>
      <name val="Aptos Narrow"/>
      <family val="2"/>
      <scheme val="minor"/>
    </font>
    <font>
      <b/>
      <u/>
      <sz val="11"/>
      <color theme="1"/>
      <name val="Aptos Narrow"/>
      <family val="2"/>
      <scheme val="minor"/>
    </font>
    <font>
      <b/>
      <sz val="11"/>
      <color rgb="FFFF0000"/>
      <name val="Aptos Narrow"/>
      <family val="2"/>
      <scheme val="minor"/>
    </font>
    <font>
      <b/>
      <u/>
      <sz val="11"/>
      <color rgb="FFFF0000"/>
      <name val="Aptos Narrow"/>
      <family val="2"/>
      <scheme val="minor"/>
    </font>
    <font>
      <sz val="10"/>
      <color theme="1"/>
      <name val="Times New Roman"/>
      <family val="1"/>
    </font>
    <font>
      <sz val="11"/>
      <color theme="1"/>
      <name val="Calibri"/>
      <family val="2"/>
    </font>
    <font>
      <b/>
      <sz val="11"/>
      <color theme="1"/>
      <name val="Calibri"/>
      <family val="2"/>
    </font>
    <font>
      <b/>
      <sz val="11"/>
      <color rgb="FF0070C0"/>
      <name val="Calibri"/>
      <family val="2"/>
    </font>
    <font>
      <sz val="11"/>
      <color rgb="FF0070C0"/>
      <name val="Calibri"/>
      <family val="2"/>
    </font>
    <font>
      <u/>
      <sz val="11"/>
      <color rgb="FF0070C0"/>
      <name val="Calibri"/>
      <family val="2"/>
    </font>
    <font>
      <sz val="11"/>
      <color rgb="FF071E22"/>
      <name val="Aptos Narrow"/>
      <family val="2"/>
      <scheme val="minor"/>
    </font>
    <font>
      <sz val="11"/>
      <color rgb="FF0070C0"/>
      <name val="Aptos Narrow"/>
      <family val="2"/>
      <scheme val="minor"/>
    </font>
    <font>
      <b/>
      <sz val="11"/>
      <color rgb="FF0070C0"/>
      <name val="Aptos Narrow"/>
      <family val="2"/>
      <scheme val="minor"/>
    </font>
    <font>
      <sz val="11"/>
      <color theme="1"/>
      <name val="Aptos Narrow"/>
      <family val="2"/>
      <scheme val="minor"/>
    </font>
    <font>
      <sz val="11"/>
      <color theme="2" tint="-0.499984740745262"/>
      <name val="Aptos Narrow"/>
      <family val="2"/>
      <scheme val="minor"/>
    </font>
    <font>
      <b/>
      <u/>
      <sz val="11"/>
      <color rgb="FF0070C0"/>
      <name val="Aptos Narrow"/>
      <family val="2"/>
      <scheme val="minor"/>
    </font>
    <font>
      <b/>
      <u/>
      <sz val="11"/>
      <color theme="2" tint="-0.499984740745262"/>
      <name val="Aptos Narrow"/>
      <family val="2"/>
      <scheme val="minor"/>
    </font>
    <font>
      <u/>
      <sz val="11"/>
      <color rgb="FF0070C0"/>
      <name val="Aptos Narrow"/>
      <family val="2"/>
      <scheme val="minor"/>
    </font>
    <font>
      <sz val="11"/>
      <color rgb="FFFF0000"/>
      <name val="Calibri"/>
      <family val="2"/>
    </font>
    <font>
      <b/>
      <sz val="11"/>
      <name val="Aptos Narrow"/>
      <scheme val="minor"/>
    </font>
    <font>
      <b/>
      <sz val="11"/>
      <name val="Calibri"/>
      <family val="2"/>
    </font>
    <font>
      <sz val="10"/>
      <color theme="1"/>
      <name val="Calibri"/>
      <family val="2"/>
    </font>
  </fonts>
  <fills count="1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
      <patternFill patternType="solid">
        <fgColor rgb="FFFFC000"/>
        <bgColor indexed="64"/>
      </patternFill>
    </fill>
    <fill>
      <patternFill patternType="solid">
        <fgColor theme="2"/>
        <bgColor indexed="64"/>
      </patternFill>
    </fill>
    <fill>
      <patternFill patternType="solid">
        <fgColor theme="7" tint="0.39997558519241921"/>
        <bgColor indexed="64"/>
      </patternFill>
    </fill>
    <fill>
      <patternFill patternType="solid">
        <fgColor theme="8" tint="0.79998168889431442"/>
        <bgColor indexed="64"/>
      </patternFill>
    </fill>
  </fills>
  <borders count="4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0" fontId="3" fillId="0" borderId="0" applyNumberFormat="0" applyFill="0" applyBorder="0" applyAlignment="0" applyProtection="0"/>
    <xf numFmtId="43" fontId="24" fillId="0" borderId="0" applyFont="0" applyFill="0" applyBorder="0" applyAlignment="0" applyProtection="0"/>
  </cellStyleXfs>
  <cellXfs count="183">
    <xf numFmtId="0" fontId="0" fillId="0" borderId="0" xfId="0"/>
    <xf numFmtId="0" fontId="4" fillId="2" borderId="1" xfId="0" applyFont="1" applyFill="1" applyBorder="1" applyAlignment="1">
      <alignment horizontal="center" vertical="top"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0" borderId="0" xfId="0" applyFont="1" applyAlignment="1">
      <alignment horizontal="center" vertical="top" wrapText="1"/>
    </xf>
    <xf numFmtId="0" fontId="0" fillId="0" borderId="0" xfId="0" applyAlignment="1">
      <alignment vertical="top" wrapText="1"/>
    </xf>
    <xf numFmtId="0" fontId="5" fillId="0" borderId="0" xfId="0" applyFont="1" applyAlignment="1">
      <alignment vertical="top" wrapText="1"/>
    </xf>
    <xf numFmtId="0" fontId="6" fillId="0" borderId="0" xfId="0" applyFont="1" applyAlignment="1">
      <alignment horizontal="left" vertical="top" wrapText="1"/>
    </xf>
    <xf numFmtId="0" fontId="0" fillId="0" borderId="0" xfId="0" applyAlignment="1">
      <alignment wrapText="1"/>
    </xf>
    <xf numFmtId="0" fontId="0" fillId="0" borderId="0" xfId="0" applyAlignment="1">
      <alignment horizontal="left" vertical="center" indent="1"/>
    </xf>
    <xf numFmtId="0" fontId="9" fillId="0" borderId="0" xfId="0" applyFont="1" applyAlignment="1">
      <alignment vertical="top" wrapText="1"/>
    </xf>
    <xf numFmtId="0" fontId="10" fillId="0" borderId="0" xfId="0" applyFont="1" applyAlignment="1">
      <alignment horizontal="left" vertical="top" wrapText="1" indent="1"/>
    </xf>
    <xf numFmtId="0" fontId="0" fillId="0" borderId="0" xfId="1" applyFont="1" applyAlignment="1">
      <alignment horizontal="left" vertical="top" wrapText="1" indent="1"/>
    </xf>
    <xf numFmtId="0" fontId="9" fillId="0" borderId="0" xfId="0" applyFont="1" applyAlignment="1">
      <alignment horizontal="left" vertical="top" wrapText="1" indent="1"/>
    </xf>
    <xf numFmtId="0" fontId="11" fillId="0" borderId="0" xfId="0" applyFont="1" applyAlignment="1">
      <alignment vertical="top" wrapText="1"/>
    </xf>
    <xf numFmtId="0" fontId="0" fillId="0" borderId="12" xfId="0" applyBorder="1" applyAlignment="1">
      <alignment vertical="center" wrapText="1"/>
    </xf>
    <xf numFmtId="0" fontId="9" fillId="0" borderId="12" xfId="0" applyFont="1" applyBorder="1" applyAlignment="1">
      <alignment wrapText="1"/>
    </xf>
    <xf numFmtId="0" fontId="9" fillId="0" borderId="12" xfId="0" applyFont="1" applyBorder="1" applyAlignment="1">
      <alignment vertical="center" wrapText="1"/>
    </xf>
    <xf numFmtId="0" fontId="0" fillId="0" borderId="12" xfId="0" applyBorder="1"/>
    <xf numFmtId="0" fontId="0" fillId="0" borderId="0" xfId="0" applyAlignment="1">
      <alignment vertical="center" wrapText="1"/>
    </xf>
    <xf numFmtId="0" fontId="12" fillId="0" borderId="0" xfId="0" applyFont="1" applyAlignment="1">
      <alignment vertical="top"/>
    </xf>
    <xf numFmtId="0" fontId="1" fillId="0" borderId="0" xfId="0" applyFont="1" applyAlignment="1">
      <alignment vertical="center"/>
    </xf>
    <xf numFmtId="0" fontId="0" fillId="0" borderId="0" xfId="0" applyAlignment="1">
      <alignment vertical="center"/>
    </xf>
    <xf numFmtId="0" fontId="0" fillId="3" borderId="12" xfId="0" applyFill="1" applyBorder="1"/>
    <xf numFmtId="0" fontId="15" fillId="4" borderId="12" xfId="0" applyFont="1" applyFill="1" applyBorder="1" applyAlignment="1">
      <alignment vertical="center" wrapText="1"/>
    </xf>
    <xf numFmtId="0" fontId="16" fillId="3" borderId="12" xfId="0" applyFont="1" applyFill="1" applyBorder="1" applyAlignment="1">
      <alignment vertical="top" wrapText="1"/>
    </xf>
    <xf numFmtId="0" fontId="0" fillId="4" borderId="12" xfId="0" applyFill="1" applyBorder="1" applyAlignment="1">
      <alignment vertical="top" wrapText="1"/>
    </xf>
    <xf numFmtId="0" fontId="16" fillId="5" borderId="12" xfId="0" applyFont="1" applyFill="1" applyBorder="1" applyAlignment="1">
      <alignment vertical="top" wrapText="1"/>
    </xf>
    <xf numFmtId="0" fontId="0" fillId="5" borderId="12" xfId="0" applyFill="1" applyBorder="1" applyAlignment="1">
      <alignment vertical="top" wrapText="1"/>
    </xf>
    <xf numFmtId="0" fontId="0" fillId="0" borderId="0" xfId="0" applyAlignment="1">
      <alignment vertical="top"/>
    </xf>
    <xf numFmtId="0" fontId="16" fillId="3" borderId="12" xfId="0" applyFont="1" applyFill="1" applyBorder="1" applyAlignment="1">
      <alignment vertical="center" wrapText="1"/>
    </xf>
    <xf numFmtId="0" fontId="16" fillId="0" borderId="12" xfId="0" applyFont="1" applyBorder="1" applyAlignment="1" applyProtection="1">
      <alignment vertical="center" wrapText="1"/>
      <protection locked="0"/>
    </xf>
    <xf numFmtId="0" fontId="0" fillId="0" borderId="12" xfId="0" applyBorder="1" applyProtection="1">
      <protection locked="0"/>
    </xf>
    <xf numFmtId="0" fontId="15" fillId="0" borderId="0" xfId="0" applyFont="1" applyAlignment="1">
      <alignment vertical="center" wrapText="1"/>
    </xf>
    <xf numFmtId="0" fontId="16" fillId="0" borderId="0" xfId="0" applyFont="1" applyAlignment="1">
      <alignment vertical="center" wrapText="1"/>
    </xf>
    <xf numFmtId="0" fontId="0" fillId="6" borderId="13" xfId="0" applyFill="1" applyBorder="1"/>
    <xf numFmtId="0" fontId="0" fillId="4" borderId="12" xfId="0" applyFill="1" applyBorder="1"/>
    <xf numFmtId="0" fontId="16" fillId="6" borderId="12" xfId="0" applyFont="1" applyFill="1" applyBorder="1" applyAlignment="1">
      <alignment vertical="top" wrapText="1"/>
    </xf>
    <xf numFmtId="0" fontId="16" fillId="7" borderId="12" xfId="0" applyFont="1" applyFill="1" applyBorder="1" applyAlignment="1">
      <alignment vertical="top" wrapText="1"/>
    </xf>
    <xf numFmtId="0" fontId="0" fillId="7" borderId="12" xfId="0" applyFill="1" applyBorder="1" applyAlignment="1">
      <alignment vertical="top" wrapText="1"/>
    </xf>
    <xf numFmtId="0" fontId="3" fillId="0" borderId="0" xfId="1" applyFill="1" applyBorder="1" applyAlignment="1">
      <alignment vertical="center"/>
    </xf>
    <xf numFmtId="0" fontId="16" fillId="0" borderId="0" xfId="0" applyFont="1" applyAlignment="1">
      <alignment vertical="center"/>
    </xf>
    <xf numFmtId="0" fontId="18" fillId="8" borderId="4" xfId="0" applyFont="1" applyFill="1" applyBorder="1" applyAlignment="1">
      <alignment vertical="center"/>
    </xf>
    <xf numFmtId="0" fontId="0" fillId="8" borderId="5" xfId="0" applyFill="1" applyBorder="1"/>
    <xf numFmtId="0" fontId="0" fillId="8" borderId="6" xfId="0" applyFill="1" applyBorder="1"/>
    <xf numFmtId="0" fontId="18" fillId="8" borderId="7" xfId="0" applyFont="1" applyFill="1" applyBorder="1" applyAlignment="1">
      <alignment vertical="center"/>
    </xf>
    <xf numFmtId="0" fontId="0" fillId="8" borderId="0" xfId="0" applyFill="1"/>
    <xf numFmtId="0" fontId="0" fillId="8" borderId="8" xfId="0" applyFill="1" applyBorder="1"/>
    <xf numFmtId="0" fontId="19" fillId="8" borderId="7" xfId="0" applyFont="1" applyFill="1" applyBorder="1" applyAlignment="1">
      <alignment vertical="center"/>
    </xf>
    <xf numFmtId="0" fontId="0" fillId="8" borderId="0" xfId="0" applyFill="1" applyAlignment="1">
      <alignment vertical="top"/>
    </xf>
    <xf numFmtId="0" fontId="0" fillId="8" borderId="0" xfId="0" applyFill="1" applyAlignment="1">
      <alignment vertical="top" wrapText="1"/>
    </xf>
    <xf numFmtId="0" fontId="19" fillId="8" borderId="7" xfId="0" applyFont="1" applyFill="1" applyBorder="1" applyAlignment="1">
      <alignment horizontal="right" vertical="center"/>
    </xf>
    <xf numFmtId="0" fontId="16" fillId="8" borderId="7" xfId="0" applyFont="1" applyFill="1" applyBorder="1" applyAlignment="1">
      <alignment vertical="center"/>
    </xf>
    <xf numFmtId="0" fontId="0" fillId="8" borderId="12" xfId="0" applyFill="1" applyBorder="1" applyAlignment="1">
      <alignment vertical="top"/>
    </xf>
    <xf numFmtId="0" fontId="0" fillId="8" borderId="12" xfId="0" applyFill="1" applyBorder="1" applyAlignment="1">
      <alignment vertical="top" wrapText="1"/>
    </xf>
    <xf numFmtId="0" fontId="0" fillId="8" borderId="12" xfId="0" applyFill="1" applyBorder="1"/>
    <xf numFmtId="0" fontId="16" fillId="8" borderId="9" xfId="0" applyFont="1" applyFill="1" applyBorder="1" applyAlignment="1">
      <alignment vertical="center"/>
    </xf>
    <xf numFmtId="0" fontId="0" fillId="8" borderId="10" xfId="0" applyFill="1" applyBorder="1"/>
    <xf numFmtId="0" fontId="0" fillId="8" borderId="11" xfId="0" applyFill="1" applyBorder="1"/>
    <xf numFmtId="0" fontId="2" fillId="0" borderId="0" xfId="0" applyFont="1"/>
    <xf numFmtId="0" fontId="21" fillId="0" borderId="0" xfId="0" applyFont="1"/>
    <xf numFmtId="0" fontId="9" fillId="0" borderId="12" xfId="0" applyFont="1" applyBorder="1" applyAlignment="1">
      <alignment vertical="top" wrapText="1"/>
    </xf>
    <xf numFmtId="0" fontId="22" fillId="0" borderId="0" xfId="0" applyFont="1" applyAlignment="1">
      <alignment vertical="top" wrapText="1"/>
    </xf>
    <xf numFmtId="0" fontId="12" fillId="0" borderId="0" xfId="0" applyFont="1"/>
    <xf numFmtId="0" fontId="0" fillId="0" borderId="0" xfId="0" applyAlignment="1">
      <alignment horizontal="left" vertical="top" wrapText="1"/>
    </xf>
    <xf numFmtId="0" fontId="0" fillId="0" borderId="0" xfId="0" applyAlignment="1">
      <alignment horizontal="left" vertical="top" indent="1"/>
    </xf>
    <xf numFmtId="0" fontId="0" fillId="0" borderId="0" xfId="0" applyAlignment="1">
      <alignment horizontal="left" indent="1"/>
    </xf>
    <xf numFmtId="0" fontId="0" fillId="0" borderId="0" xfId="0" applyAlignment="1">
      <alignment horizontal="left" wrapText="1" indent="1"/>
    </xf>
    <xf numFmtId="0" fontId="0" fillId="0" borderId="0" xfId="0" applyAlignment="1">
      <alignment horizontal="left" wrapText="1"/>
    </xf>
    <xf numFmtId="165" fontId="0" fillId="0" borderId="26" xfId="0" applyNumberFormat="1" applyBorder="1" applyProtection="1">
      <protection locked="0"/>
    </xf>
    <xf numFmtId="0" fontId="0" fillId="0" borderId="26" xfId="0" applyBorder="1" applyProtection="1">
      <protection locked="0"/>
    </xf>
    <xf numFmtId="0" fontId="22" fillId="0" borderId="0" xfId="0" applyFont="1"/>
    <xf numFmtId="164" fontId="0" fillId="0" borderId="12" xfId="0" applyNumberFormat="1" applyBorder="1" applyProtection="1">
      <protection locked="0"/>
    </xf>
    <xf numFmtId="165" fontId="0" fillId="0" borderId="12" xfId="0" applyNumberFormat="1" applyBorder="1" applyProtection="1">
      <protection locked="0"/>
    </xf>
    <xf numFmtId="0" fontId="1" fillId="0" borderId="0" xfId="0" applyFont="1"/>
    <xf numFmtId="0" fontId="9" fillId="0" borderId="0" xfId="0" applyFont="1" applyAlignment="1">
      <alignment wrapText="1"/>
    </xf>
    <xf numFmtId="0" fontId="9" fillId="0" borderId="0" xfId="0" applyFont="1"/>
    <xf numFmtId="0" fontId="0" fillId="0" borderId="0" xfId="0" applyAlignment="1">
      <alignment horizontal="left" vertical="top"/>
    </xf>
    <xf numFmtId="0" fontId="16" fillId="0" borderId="12" xfId="0" applyFont="1" applyBorder="1" applyAlignment="1">
      <alignment horizontal="left" vertical="top" wrapText="1"/>
    </xf>
    <xf numFmtId="0" fontId="0" fillId="0" borderId="12" xfId="0" applyBorder="1" applyAlignment="1">
      <alignment horizontal="left" vertical="top"/>
    </xf>
    <xf numFmtId="0" fontId="16" fillId="0" borderId="12" xfId="0" applyFont="1" applyBorder="1" applyAlignment="1">
      <alignment vertical="center" wrapText="1"/>
    </xf>
    <xf numFmtId="49" fontId="0" fillId="0" borderId="0" xfId="0" applyNumberFormat="1"/>
    <xf numFmtId="0" fontId="0" fillId="9" borderId="0" xfId="0" applyFill="1"/>
    <xf numFmtId="0" fontId="0" fillId="10" borderId="0" xfId="0" applyFill="1"/>
    <xf numFmtId="0" fontId="28" fillId="0" borderId="0" xfId="1" applyFont="1" applyAlignment="1">
      <alignment horizontal="left" vertical="top" wrapText="1" indent="1"/>
    </xf>
    <xf numFmtId="0" fontId="0" fillId="12" borderId="12" xfId="0" applyFill="1" applyBorder="1" applyAlignment="1" applyProtection="1">
      <alignment wrapText="1"/>
      <protection locked="0"/>
    </xf>
    <xf numFmtId="0" fontId="0" fillId="13" borderId="0" xfId="0" applyFill="1"/>
    <xf numFmtId="0" fontId="1" fillId="0" borderId="0" xfId="0" applyFont="1" applyAlignment="1">
      <alignment vertical="top"/>
    </xf>
    <xf numFmtId="0" fontId="16" fillId="0" borderId="12" xfId="0" applyFont="1" applyBorder="1" applyAlignment="1">
      <alignment horizontal="right" vertical="top" wrapText="1"/>
    </xf>
    <xf numFmtId="0" fontId="16" fillId="0" borderId="12" xfId="0" applyFont="1" applyBorder="1" applyAlignment="1">
      <alignment horizontal="center" vertical="top" wrapText="1"/>
    </xf>
    <xf numFmtId="0" fontId="29" fillId="0" borderId="12" xfId="0" applyFont="1" applyBorder="1" applyAlignment="1">
      <alignment horizontal="center" vertical="top" wrapText="1"/>
    </xf>
    <xf numFmtId="0" fontId="9" fillId="8" borderId="12" xfId="0" applyFont="1" applyFill="1" applyBorder="1" applyAlignment="1">
      <alignment vertical="top" wrapText="1"/>
    </xf>
    <xf numFmtId="166" fontId="0" fillId="12" borderId="12" xfId="0" applyNumberFormat="1" applyFill="1" applyBorder="1" applyAlignment="1" applyProtection="1">
      <alignment wrapText="1"/>
      <protection locked="0"/>
    </xf>
    <xf numFmtId="0" fontId="23" fillId="0" borderId="0" xfId="0" applyFont="1"/>
    <xf numFmtId="0" fontId="3" fillId="12" borderId="12" xfId="1" applyFill="1" applyBorder="1" applyAlignment="1" applyProtection="1">
      <alignment wrapText="1"/>
      <protection locked="0"/>
    </xf>
    <xf numFmtId="49" fontId="0" fillId="0" borderId="0" xfId="0" applyNumberFormat="1" applyAlignment="1">
      <alignment horizontal="right"/>
    </xf>
    <xf numFmtId="0" fontId="0" fillId="0" borderId="0" xfId="0" applyAlignment="1">
      <alignment horizontal="right"/>
    </xf>
    <xf numFmtId="0" fontId="0" fillId="3" borderId="0" xfId="0" applyFill="1"/>
    <xf numFmtId="0" fontId="0" fillId="14" borderId="0" xfId="0" applyFill="1"/>
    <xf numFmtId="0" fontId="9" fillId="9" borderId="0" xfId="0" applyFont="1" applyFill="1"/>
    <xf numFmtId="0" fontId="18" fillId="0" borderId="25" xfId="0" applyFont="1" applyBorder="1" applyAlignment="1" applyProtection="1">
      <alignment horizontal="left" vertical="top" wrapText="1"/>
    </xf>
    <xf numFmtId="0" fontId="2" fillId="0" borderId="21" xfId="0" applyFont="1" applyBorder="1" applyAlignment="1" applyProtection="1">
      <alignment horizontal="center" vertical="top" wrapText="1"/>
    </xf>
    <xf numFmtId="0" fontId="2" fillId="0" borderId="22" xfId="0" applyFont="1" applyBorder="1" applyAlignment="1" applyProtection="1">
      <alignment horizontal="center" vertical="top" wrapText="1"/>
    </xf>
    <xf numFmtId="0" fontId="2" fillId="0" borderId="23" xfId="0" applyFont="1" applyBorder="1" applyAlignment="1" applyProtection="1">
      <alignment horizontal="center" vertical="top" wrapText="1"/>
    </xf>
    <xf numFmtId="0" fontId="2" fillId="0" borderId="24" xfId="0" applyFont="1" applyBorder="1" applyAlignment="1" applyProtection="1">
      <alignment horizontal="center" vertical="top" wrapText="1"/>
    </xf>
    <xf numFmtId="0" fontId="2" fillId="0" borderId="25" xfId="0" applyFont="1" applyBorder="1" applyAlignment="1" applyProtection="1">
      <alignment vertical="top"/>
    </xf>
    <xf numFmtId="0" fontId="10" fillId="0" borderId="12" xfId="0" applyFont="1" applyBorder="1" applyAlignment="1" applyProtection="1">
      <alignment vertical="center" wrapText="1"/>
    </xf>
    <xf numFmtId="0" fontId="9" fillId="0" borderId="12" xfId="0" applyFont="1" applyBorder="1" applyAlignment="1" applyProtection="1">
      <alignment horizontal="left" vertical="center" wrapText="1" indent="1"/>
    </xf>
    <xf numFmtId="0" fontId="9" fillId="0" borderId="12" xfId="0" applyFont="1" applyBorder="1" applyAlignment="1" applyProtection="1">
      <alignment horizontal="left" wrapText="1" indent="1"/>
    </xf>
    <xf numFmtId="0" fontId="10" fillId="0" borderId="12" xfId="0" applyFont="1" applyBorder="1" applyAlignment="1" applyProtection="1">
      <alignment wrapText="1"/>
    </xf>
    <xf numFmtId="167" fontId="0" fillId="12" borderId="12" xfId="2" applyNumberFormat="1" applyFont="1" applyFill="1" applyBorder="1" applyAlignment="1" applyProtection="1">
      <alignment wrapText="1"/>
      <protection locked="0"/>
    </xf>
    <xf numFmtId="168" fontId="0" fillId="12" borderId="12" xfId="2" quotePrefix="1" applyNumberFormat="1" applyFont="1" applyFill="1" applyBorder="1" applyAlignment="1" applyProtection="1">
      <alignment wrapText="1"/>
      <protection locked="0"/>
    </xf>
    <xf numFmtId="0" fontId="9" fillId="0" borderId="13" xfId="0" applyFont="1" applyBorder="1" applyAlignment="1" applyProtection="1">
      <alignment horizontal="left" wrapText="1"/>
    </xf>
    <xf numFmtId="0" fontId="9" fillId="0" borderId="15" xfId="0" applyFont="1" applyBorder="1" applyAlignment="1" applyProtection="1">
      <alignment horizontal="left" wrapText="1"/>
    </xf>
    <xf numFmtId="0" fontId="0" fillId="0" borderId="5" xfId="0" applyBorder="1" applyAlignment="1" applyProtection="1">
      <alignment horizontal="center" wrapText="1"/>
    </xf>
    <xf numFmtId="0" fontId="0" fillId="0" borderId="33" xfId="0" applyBorder="1" applyAlignment="1" applyProtection="1">
      <alignment horizontal="center" wrapText="1"/>
    </xf>
    <xf numFmtId="0" fontId="10" fillId="0" borderId="13" xfId="0" applyFont="1" applyBorder="1" applyAlignment="1" applyProtection="1">
      <alignment horizontal="left" wrapText="1"/>
    </xf>
    <xf numFmtId="0" fontId="10" fillId="0" borderId="15" xfId="0" applyFont="1" applyBorder="1" applyAlignment="1" applyProtection="1">
      <alignment horizontal="left" wrapText="1"/>
    </xf>
    <xf numFmtId="0" fontId="4" fillId="2" borderId="4"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8" xfId="0" applyFont="1" applyFill="1" applyBorder="1" applyAlignment="1">
      <alignment horizontal="center" vertical="top" wrapText="1"/>
    </xf>
    <xf numFmtId="0" fontId="4" fillId="2" borderId="9" xfId="0" applyFont="1" applyFill="1" applyBorder="1" applyAlignment="1">
      <alignment horizontal="center" vertical="top" wrapText="1"/>
    </xf>
    <xf numFmtId="0" fontId="4" fillId="2" borderId="11"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0" xfId="0" applyFont="1" applyFill="1" applyAlignment="1">
      <alignment horizontal="center" vertical="top" wrapText="1"/>
    </xf>
    <xf numFmtId="0" fontId="4" fillId="2" borderId="10" xfId="0" applyFont="1" applyFill="1" applyBorder="1" applyAlignment="1">
      <alignment horizontal="center" vertical="top" wrapText="1"/>
    </xf>
    <xf numFmtId="0" fontId="0" fillId="5" borderId="13" xfId="0" applyFill="1" applyBorder="1" applyAlignment="1">
      <alignment horizontal="center"/>
    </xf>
    <xf numFmtId="0" fontId="0" fillId="5" borderId="14" xfId="0" applyFill="1" applyBorder="1" applyAlignment="1">
      <alignment horizontal="center"/>
    </xf>
    <xf numFmtId="0" fontId="0" fillId="5" borderId="15" xfId="0" applyFill="1" applyBorder="1" applyAlignment="1">
      <alignment horizontal="center"/>
    </xf>
    <xf numFmtId="0" fontId="0" fillId="7" borderId="13" xfId="0" applyFill="1" applyBorder="1" applyAlignment="1">
      <alignment horizontal="left" wrapText="1"/>
    </xf>
    <xf numFmtId="0" fontId="0" fillId="7" borderId="14" xfId="0" applyFill="1" applyBorder="1" applyAlignment="1">
      <alignment horizontal="left" wrapText="1"/>
    </xf>
    <xf numFmtId="0" fontId="0" fillId="7" borderId="15" xfId="0" applyFill="1" applyBorder="1" applyAlignment="1">
      <alignment horizontal="left" wrapText="1"/>
    </xf>
    <xf numFmtId="0" fontId="23" fillId="8" borderId="30" xfId="0" applyFont="1" applyFill="1" applyBorder="1" applyAlignment="1" applyProtection="1">
      <alignment horizontal="left" vertical="center" wrapText="1"/>
    </xf>
    <xf numFmtId="0" fontId="23" fillId="8" borderId="31" xfId="0" applyFont="1" applyFill="1" applyBorder="1" applyAlignment="1" applyProtection="1">
      <alignment horizontal="left" vertical="center" wrapText="1"/>
    </xf>
    <xf numFmtId="0" fontId="23" fillId="8" borderId="32" xfId="0" applyFont="1" applyFill="1" applyBorder="1" applyAlignment="1" applyProtection="1">
      <alignment horizontal="left" vertical="center" wrapText="1"/>
    </xf>
    <xf numFmtId="0" fontId="25" fillId="8" borderId="9" xfId="0" applyFont="1" applyFill="1" applyBorder="1" applyAlignment="1" applyProtection="1">
      <alignment horizontal="left" vertical="top" wrapText="1"/>
      <protection locked="0"/>
    </xf>
    <xf numFmtId="0" fontId="27" fillId="8" borderId="10" xfId="0" applyFont="1" applyFill="1" applyBorder="1" applyAlignment="1" applyProtection="1">
      <alignment horizontal="left" vertical="top" wrapText="1"/>
      <protection locked="0"/>
    </xf>
    <xf numFmtId="0" fontId="27" fillId="8" borderId="11" xfId="0" applyFont="1" applyFill="1" applyBorder="1" applyAlignment="1" applyProtection="1">
      <alignment horizontal="left" vertical="top" wrapText="1"/>
      <protection locked="0"/>
    </xf>
    <xf numFmtId="0" fontId="21" fillId="0" borderId="0" xfId="0" applyFont="1" applyAlignment="1">
      <alignment horizontal="left" wrapText="1"/>
    </xf>
    <xf numFmtId="0" fontId="0" fillId="0" borderId="0" xfId="0" applyAlignment="1">
      <alignment horizontal="left" vertical="top" wrapText="1"/>
    </xf>
    <xf numFmtId="0" fontId="18" fillId="0" borderId="27" xfId="0" applyFont="1" applyBorder="1" applyAlignment="1" applyProtection="1">
      <alignment horizontal="left" vertical="top" wrapText="1"/>
    </xf>
    <xf numFmtId="0" fontId="18" fillId="0" borderId="28" xfId="0" applyFont="1" applyBorder="1" applyAlignment="1" applyProtection="1">
      <alignment horizontal="left" vertical="top" wrapText="1"/>
    </xf>
    <xf numFmtId="0" fontId="18" fillId="0" borderId="29" xfId="0" applyFont="1" applyBorder="1" applyAlignment="1" applyProtection="1">
      <alignment horizontal="left" vertical="top" wrapText="1"/>
    </xf>
    <xf numFmtId="164" fontId="0" fillId="13" borderId="40" xfId="0" applyNumberFormat="1" applyFill="1" applyBorder="1" applyAlignment="1" applyProtection="1">
      <alignment horizontal="center"/>
    </xf>
    <xf numFmtId="164" fontId="0" fillId="13" borderId="41" xfId="0" applyNumberFormat="1" applyFill="1" applyBorder="1" applyAlignment="1" applyProtection="1">
      <alignment horizontal="center"/>
    </xf>
    <xf numFmtId="164" fontId="0" fillId="13" borderId="42" xfId="0" applyNumberFormat="1" applyFill="1" applyBorder="1" applyAlignment="1" applyProtection="1">
      <alignment horizontal="center"/>
    </xf>
    <xf numFmtId="0" fontId="0" fillId="0" borderId="0" xfId="0" applyAlignment="1">
      <alignment horizontal="left" vertical="top" wrapText="1" indent="1"/>
    </xf>
    <xf numFmtId="0" fontId="0" fillId="0" borderId="0" xfId="0" applyAlignment="1">
      <alignment horizontal="left" wrapText="1" indent="1"/>
    </xf>
    <xf numFmtId="0" fontId="1" fillId="0" borderId="16" xfId="0" applyFont="1" applyBorder="1" applyAlignment="1">
      <alignment horizontal="left"/>
    </xf>
    <xf numFmtId="0" fontId="0" fillId="0" borderId="17" xfId="0" applyBorder="1" applyAlignment="1">
      <alignment horizontal="left"/>
    </xf>
    <xf numFmtId="0" fontId="0" fillId="0" borderId="18" xfId="0" applyBorder="1" applyAlignment="1">
      <alignment horizontal="left"/>
    </xf>
    <xf numFmtId="0" fontId="0" fillId="0" borderId="19" xfId="0" applyBorder="1" applyAlignment="1">
      <alignment horizontal="left"/>
    </xf>
    <xf numFmtId="0" fontId="0" fillId="0" borderId="20" xfId="0" applyBorder="1" applyAlignment="1">
      <alignment horizontal="left"/>
    </xf>
    <xf numFmtId="0" fontId="23" fillId="0" borderId="30" xfId="0" applyFont="1" applyBorder="1" applyAlignment="1" applyProtection="1">
      <alignment horizontal="left" vertical="center" wrapText="1"/>
    </xf>
    <xf numFmtId="0" fontId="23" fillId="0" borderId="31" xfId="0" applyFont="1" applyBorder="1" applyAlignment="1" applyProtection="1">
      <alignment horizontal="left" vertical="center" wrapText="1"/>
    </xf>
    <xf numFmtId="0" fontId="23" fillId="0" borderId="32" xfId="0" applyFont="1" applyBorder="1" applyAlignment="1" applyProtection="1">
      <alignment horizontal="left" vertical="center" wrapText="1"/>
    </xf>
    <xf numFmtId="0" fontId="25" fillId="8" borderId="34" xfId="0" applyFont="1" applyFill="1" applyBorder="1" applyAlignment="1" applyProtection="1">
      <alignment horizontal="left" vertical="top" wrapText="1"/>
      <protection locked="0"/>
    </xf>
    <xf numFmtId="0" fontId="25" fillId="8" borderId="35" xfId="0" applyFont="1" applyFill="1" applyBorder="1" applyAlignment="1" applyProtection="1">
      <alignment horizontal="left" vertical="top" wrapText="1"/>
      <protection locked="0"/>
    </xf>
    <xf numFmtId="0" fontId="25" fillId="8" borderId="36" xfId="0" applyFont="1" applyFill="1" applyBorder="1" applyAlignment="1" applyProtection="1">
      <alignment horizontal="left" vertical="top" wrapText="1"/>
      <protection locked="0"/>
    </xf>
    <xf numFmtId="0" fontId="25" fillId="8" borderId="37" xfId="0" applyFont="1" applyFill="1" applyBorder="1" applyAlignment="1" applyProtection="1">
      <alignment horizontal="left" vertical="top" wrapText="1"/>
      <protection locked="0"/>
    </xf>
    <xf numFmtId="0" fontId="25" fillId="8" borderId="38" xfId="0" applyFont="1" applyFill="1" applyBorder="1" applyAlignment="1" applyProtection="1">
      <alignment horizontal="left" vertical="top" wrapText="1"/>
      <protection locked="0"/>
    </xf>
    <xf numFmtId="0" fontId="25" fillId="8" borderId="39" xfId="0" applyFont="1" applyFill="1" applyBorder="1" applyAlignment="1" applyProtection="1">
      <alignment horizontal="left" vertical="top" wrapText="1"/>
      <protection locked="0"/>
    </xf>
    <xf numFmtId="0" fontId="16" fillId="0" borderId="13" xfId="0" applyFont="1" applyBorder="1" applyAlignment="1">
      <alignment horizontal="center" vertical="top" wrapText="1"/>
    </xf>
    <xf numFmtId="0" fontId="16" fillId="0" borderId="15" xfId="0" applyFont="1" applyBorder="1" applyAlignment="1">
      <alignment horizontal="center" vertical="top" wrapText="1"/>
    </xf>
    <xf numFmtId="0" fontId="25" fillId="8" borderId="34" xfId="0" applyFont="1" applyFill="1" applyBorder="1" applyAlignment="1" applyProtection="1">
      <alignment horizontal="left" vertical="top"/>
      <protection locked="0"/>
    </xf>
    <xf numFmtId="0" fontId="25" fillId="8" borderId="35" xfId="0" applyFont="1" applyFill="1" applyBorder="1" applyAlignment="1" applyProtection="1">
      <alignment horizontal="left" vertical="top"/>
      <protection locked="0"/>
    </xf>
    <xf numFmtId="0" fontId="25" fillId="8" borderId="36" xfId="0" applyFont="1" applyFill="1" applyBorder="1" applyAlignment="1" applyProtection="1">
      <alignment horizontal="left" vertical="top"/>
      <protection locked="0"/>
    </xf>
    <xf numFmtId="0" fontId="25" fillId="8" borderId="37" xfId="0" applyFont="1" applyFill="1" applyBorder="1" applyAlignment="1" applyProtection="1">
      <alignment horizontal="left" vertical="top"/>
      <protection locked="0"/>
    </xf>
    <xf numFmtId="0" fontId="25" fillId="8" borderId="38" xfId="0" applyFont="1" applyFill="1" applyBorder="1" applyAlignment="1" applyProtection="1">
      <alignment horizontal="left" vertical="top"/>
      <protection locked="0"/>
    </xf>
    <xf numFmtId="0" fontId="25" fillId="8" borderId="39" xfId="0" applyFont="1" applyFill="1" applyBorder="1" applyAlignment="1" applyProtection="1">
      <alignment horizontal="left" vertical="top"/>
      <protection locked="0"/>
    </xf>
    <xf numFmtId="0" fontId="16" fillId="11" borderId="13"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16" fillId="11" borderId="15" xfId="0" applyFont="1" applyFill="1" applyBorder="1" applyAlignment="1">
      <alignment horizontal="left" vertical="center" wrapText="1"/>
    </xf>
    <xf numFmtId="0" fontId="3" fillId="0" borderId="0" xfId="1"/>
    <xf numFmtId="0" fontId="17" fillId="0" borderId="25" xfId="0" applyFont="1" applyBorder="1" applyAlignment="1">
      <alignment horizontal="left" vertical="top" wrapText="1"/>
    </xf>
    <xf numFmtId="0" fontId="31" fillId="0" borderId="25" xfId="0" applyFont="1" applyBorder="1" applyAlignment="1">
      <alignment horizontal="left" vertical="top" wrapText="1"/>
    </xf>
    <xf numFmtId="0" fontId="32" fillId="5" borderId="25" xfId="0" applyFont="1" applyFill="1" applyBorder="1" applyAlignment="1" applyProtection="1">
      <alignment vertical="center" wrapText="1"/>
      <protection locked="0"/>
    </xf>
    <xf numFmtId="0" fontId="32" fillId="5" borderId="25" xfId="0" applyFont="1" applyFill="1" applyBorder="1" applyProtection="1">
      <protection locked="0"/>
    </xf>
    <xf numFmtId="0" fontId="32" fillId="5" borderId="25" xfId="0" applyFont="1" applyFill="1" applyBorder="1" applyAlignment="1" applyProtection="1">
      <alignment horizontal="left" vertical="top" wrapText="1"/>
      <protection locked="0"/>
    </xf>
    <xf numFmtId="0" fontId="32" fillId="0" borderId="25" xfId="0" applyFont="1" applyBorder="1" applyAlignment="1" applyProtection="1">
      <alignment vertical="center" wrapText="1"/>
      <protection locked="0"/>
    </xf>
    <xf numFmtId="0" fontId="32" fillId="0" borderId="25" xfId="0" applyFont="1" applyBorder="1" applyProtection="1">
      <protection locked="0"/>
    </xf>
    <xf numFmtId="0" fontId="32" fillId="0" borderId="25" xfId="0" applyFont="1" applyBorder="1" applyAlignment="1" applyProtection="1">
      <alignment horizontal="left" vertical="top" wrapText="1"/>
      <protection locked="0"/>
    </xf>
  </cellXfs>
  <cellStyles count="3">
    <cellStyle name="Lien hypertexte" xfId="1" builtinId="8"/>
    <cellStyle name="Milliers" xfId="2" builtinId="3"/>
    <cellStyle name="Normal" xfId="0" builtinId="0"/>
  </cellStyles>
  <dxfs count="22">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onespace.wallonie.be/" TargetMode="External"/><Relationship Id="rId1" Type="http://schemas.openxmlformats.org/officeDocument/2006/relationships/hyperlink" Target="https://www.wallonie.be/fr/demarches/demander-la-reconnaissance-ou-lenregistrement-de-sortie-du-statut-de-dechet-ssd-ou-end-waste-eow"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ol.environnement.wallonie.be/files/Document/L%c3%a9gislation/Circulaire%20info%204%20CR%20adapt%c3%a9e_VF%20(jaune).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241C3-6979-4279-AC34-A22652452358}">
  <dimension ref="A1:XFC40"/>
  <sheetViews>
    <sheetView topLeftCell="A31" workbookViewId="0">
      <selection activeCell="A35" sqref="A35"/>
    </sheetView>
  </sheetViews>
  <sheetFormatPr baseColWidth="10" defaultColWidth="0" defaultRowHeight="13.8" zeroHeight="1"/>
  <cols>
    <col min="1" max="1" width="124.69921875" style="5" customWidth="1"/>
    <col min="2" max="2" width="52.09765625" hidden="1" customWidth="1"/>
    <col min="3" max="16383" width="11.59765625" hidden="1"/>
    <col min="16384" max="16384" width="1.8984375" hidden="1" customWidth="1"/>
  </cols>
  <sheetData>
    <row r="1" spans="1:2" ht="21">
      <c r="A1" s="1" t="s">
        <v>0</v>
      </c>
    </row>
    <row r="2" spans="1:2" ht="21">
      <c r="A2" s="2" t="s">
        <v>1</v>
      </c>
    </row>
    <row r="3" spans="1:2" ht="21">
      <c r="A3" s="2"/>
    </row>
    <row r="4" spans="1:2" ht="21">
      <c r="A4" s="2" t="s">
        <v>94</v>
      </c>
    </row>
    <row r="5" spans="1:2" ht="21.6" thickBot="1">
      <c r="A5" s="3" t="s">
        <v>2</v>
      </c>
    </row>
    <row r="6" spans="1:2" ht="21">
      <c r="A6" s="4"/>
    </row>
    <row r="7" spans="1:2">
      <c r="A7" s="174" t="s">
        <v>191</v>
      </c>
    </row>
    <row r="8" spans="1:2"/>
    <row r="9" spans="1:2" ht="15.6">
      <c r="A9" s="6" t="s">
        <v>3</v>
      </c>
    </row>
    <row r="10" spans="1:2">
      <c r="A10" s="5" t="s">
        <v>4</v>
      </c>
    </row>
    <row r="11" spans="1:2" ht="31.2">
      <c r="A11" s="7" t="s">
        <v>5</v>
      </c>
    </row>
    <row r="12" spans="1:2" ht="45">
      <c r="A12" s="7" t="s">
        <v>6</v>
      </c>
      <c r="B12" s="8"/>
    </row>
    <row r="13" spans="1:2">
      <c r="A13" s="7"/>
    </row>
    <row r="14" spans="1:2" ht="31.2">
      <c r="A14" s="6" t="s">
        <v>7</v>
      </c>
    </row>
    <row r="15" spans="1:2" ht="27.6">
      <c r="A15" s="7" t="s">
        <v>8</v>
      </c>
    </row>
    <row r="16" spans="1:2">
      <c r="A16" s="7"/>
    </row>
    <row r="17" spans="1:2">
      <c r="A17" s="9" t="s">
        <v>9</v>
      </c>
    </row>
    <row r="18" spans="1:2">
      <c r="A18" s="9" t="s">
        <v>10</v>
      </c>
    </row>
    <row r="19" spans="1:2">
      <c r="A19" s="7"/>
    </row>
    <row r="20" spans="1:2">
      <c r="A20" s="9" t="s">
        <v>11</v>
      </c>
    </row>
    <row r="21" spans="1:2">
      <c r="A21" s="7"/>
    </row>
    <row r="22" spans="1:2">
      <c r="A22" s="9" t="s">
        <v>12</v>
      </c>
    </row>
    <row r="23" spans="1:2">
      <c r="A23" s="9"/>
    </row>
    <row r="24" spans="1:2">
      <c r="A24" s="7"/>
    </row>
    <row r="25" spans="1:2">
      <c r="A25" t="s">
        <v>13</v>
      </c>
    </row>
    <row r="26" spans="1:2">
      <c r="A26" s="7"/>
    </row>
    <row r="27" spans="1:2" ht="15.6">
      <c r="A27" s="6" t="s">
        <v>14</v>
      </c>
    </row>
    <row r="28" spans="1:2">
      <c r="A28" s="10"/>
    </row>
    <row r="29" spans="1:2" ht="30.6" customHeight="1">
      <c r="A29" s="11" t="s">
        <v>15</v>
      </c>
    </row>
    <row r="30" spans="1:2">
      <c r="A30" s="84" t="s">
        <v>16</v>
      </c>
      <c r="B30" s="8"/>
    </row>
    <row r="31" spans="1:2" ht="27.6">
      <c r="A31" s="12" t="s">
        <v>17</v>
      </c>
      <c r="B31" s="8"/>
    </row>
    <row r="32" spans="1:2" ht="27.6">
      <c r="A32" s="12" t="s">
        <v>18</v>
      </c>
      <c r="B32" s="8"/>
    </row>
    <row r="33" spans="1:1" ht="27.6">
      <c r="A33" s="13" t="s">
        <v>19</v>
      </c>
    </row>
    <row r="34" spans="1:1" ht="45.6" customHeight="1">
      <c r="A34" s="13" t="s">
        <v>20</v>
      </c>
    </row>
    <row r="35" spans="1:1" ht="27.6">
      <c r="A35" s="13" t="s">
        <v>192</v>
      </c>
    </row>
    <row r="36" spans="1:1"/>
    <row r="37" spans="1:1" ht="46.8">
      <c r="A37" s="14" t="s">
        <v>21</v>
      </c>
    </row>
    <row r="38" spans="1:1"/>
    <row r="39" spans="1:1"/>
    <row r="40" spans="1:1"/>
  </sheetData>
  <sheetProtection sheet="1" objects="1" scenarios="1"/>
  <hyperlinks>
    <hyperlink ref="A7" r:id="rId1" xr:uid="{E532EB4B-A239-48E8-9756-1F50AD0F71D4}"/>
    <hyperlink ref="A30" r:id="rId2" xr:uid="{1B5C6C69-923F-43CC-9759-26646436E65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BB864-057B-480F-8140-3880D912F904}">
  <dimension ref="A1:C17"/>
  <sheetViews>
    <sheetView workbookViewId="0">
      <selection activeCell="A11" sqref="A11:B11"/>
    </sheetView>
  </sheetViews>
  <sheetFormatPr baseColWidth="10" defaultColWidth="0" defaultRowHeight="15" customHeight="1" zeroHeight="1"/>
  <cols>
    <col min="1" max="1" width="77.3984375" style="8" customWidth="1"/>
    <col min="2" max="2" width="63.09765625" customWidth="1"/>
    <col min="3" max="3" width="47.3984375" hidden="1" customWidth="1"/>
    <col min="4" max="16384" width="11.59765625" hidden="1"/>
  </cols>
  <sheetData>
    <row r="1" spans="1:2" ht="42" customHeight="1">
      <c r="A1" s="118" t="s">
        <v>0</v>
      </c>
      <c r="B1" s="119"/>
    </row>
    <row r="2" spans="1:2" ht="42" customHeight="1">
      <c r="A2" s="120" t="s">
        <v>1</v>
      </c>
      <c r="B2" s="121"/>
    </row>
    <row r="3" spans="1:2" ht="21">
      <c r="A3" s="120"/>
      <c r="B3" s="121"/>
    </row>
    <row r="4" spans="1:2" ht="21">
      <c r="A4" s="120" t="s">
        <v>95</v>
      </c>
      <c r="B4" s="121"/>
    </row>
    <row r="5" spans="1:2" ht="21.6" thickBot="1">
      <c r="A5" s="122" t="s">
        <v>87</v>
      </c>
      <c r="B5" s="123"/>
    </row>
    <row r="6" spans="1:2" ht="13.8">
      <c r="A6" s="114"/>
      <c r="B6" s="114"/>
    </row>
    <row r="7" spans="1:2" ht="13.8">
      <c r="A7" s="115"/>
      <c r="B7" s="115"/>
    </row>
    <row r="8" spans="1:2" ht="13.8">
      <c r="A8" s="106" t="s">
        <v>181</v>
      </c>
      <c r="B8" s="85"/>
    </row>
    <row r="9" spans="1:2" ht="27.6">
      <c r="A9" s="106" t="s">
        <v>180</v>
      </c>
      <c r="B9" s="110"/>
    </row>
    <row r="10" spans="1:2" ht="13.8">
      <c r="A10" s="106" t="s">
        <v>182</v>
      </c>
      <c r="B10" s="111"/>
    </row>
    <row r="11" spans="1:2" ht="30.75" customHeight="1">
      <c r="A11" s="116" t="s">
        <v>88</v>
      </c>
      <c r="B11" s="117"/>
    </row>
    <row r="12" spans="1:2" ht="13.8">
      <c r="A12" s="107" t="s">
        <v>176</v>
      </c>
      <c r="B12" s="94"/>
    </row>
    <row r="13" spans="1:2" ht="13.8">
      <c r="A13" s="108" t="s">
        <v>177</v>
      </c>
      <c r="B13" s="85"/>
    </row>
    <row r="14" spans="1:2" ht="13.8">
      <c r="A14" s="108" t="s">
        <v>91</v>
      </c>
      <c r="B14" s="85"/>
    </row>
    <row r="15" spans="1:2" ht="13.8">
      <c r="A15" s="108" t="s">
        <v>178</v>
      </c>
      <c r="B15" s="85"/>
    </row>
    <row r="16" spans="1:2" ht="13.8">
      <c r="A16" s="109" t="s">
        <v>179</v>
      </c>
      <c r="B16" s="92"/>
    </row>
    <row r="17" spans="1:2" ht="19.2" customHeight="1">
      <c r="A17" s="112" t="s">
        <v>183</v>
      </c>
      <c r="B17" s="113"/>
    </row>
  </sheetData>
  <sheetProtection sheet="1" objects="1" scenarios="1"/>
  <mergeCells count="8">
    <mergeCell ref="A17:B17"/>
    <mergeCell ref="A6:B7"/>
    <mergeCell ref="A11:B11"/>
    <mergeCell ref="A1:B1"/>
    <mergeCell ref="A2:B2"/>
    <mergeCell ref="A3:B3"/>
    <mergeCell ref="A4:B4"/>
    <mergeCell ref="A5:B5"/>
  </mergeCells>
  <dataValidations count="3">
    <dataValidation allowBlank="1" sqref="B8" xr:uid="{22EC64DE-BEB8-4CE3-AF6D-CD7D88CDC778}"/>
    <dataValidation type="custom" errorStyle="warning" allowBlank="1" showInputMessage="1" showErrorMessage="1" errorTitle="Erreur" error="Il n'y a pas 4 chiffres" promptTitle="Attention" prompt="4 chiffres SVP" sqref="B9" xr:uid="{C0349502-A090-4D2C-B5AC-4D87FBE7B62D}">
      <formula1>AND(ISNUMBER(B9),LEN(B9)=4)</formula1>
    </dataValidation>
    <dataValidation type="custom" errorStyle="warning" allowBlank="1" showInputMessage="1" showErrorMessage="1" errorTitle="Erreur" error="Il n'y a pas 10 chiffres" promptTitle="Attention" prompt="10 chiffres SVP" sqref="B10" xr:uid="{26B7AC35-9511-413A-9635-AFD7C655852C}">
      <formula1>AND(ISNUMBER(B10),LEN(B10)=10)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3016-D330-4E86-B26B-97D24A26A258}">
  <dimension ref="A1:Q89"/>
  <sheetViews>
    <sheetView topLeftCell="A43" workbookViewId="0">
      <selection activeCell="B46" sqref="B46"/>
    </sheetView>
  </sheetViews>
  <sheetFormatPr baseColWidth="10" defaultColWidth="0" defaultRowHeight="13.8" zeroHeight="1"/>
  <cols>
    <col min="1" max="1" width="27.8984375" customWidth="1"/>
    <col min="2" max="2" width="23.09765625" customWidth="1"/>
    <col min="3" max="4" width="13.3984375" customWidth="1"/>
    <col min="5" max="5" width="15" customWidth="1"/>
    <col min="6" max="8" width="13.3984375" customWidth="1"/>
    <col min="9" max="9" width="12.3984375" customWidth="1"/>
    <col min="10" max="10" width="17.09765625" customWidth="1"/>
    <col min="11" max="12" width="27.8984375" hidden="1" customWidth="1"/>
    <col min="13" max="13" width="25" hidden="1" customWidth="1"/>
    <col min="14" max="17" width="0" hidden="1" customWidth="1"/>
    <col min="18" max="16384" width="11.59765625" hidden="1"/>
  </cols>
  <sheetData>
    <row r="1" spans="1:10" ht="21" customHeight="1">
      <c r="A1" s="118" t="s">
        <v>0</v>
      </c>
      <c r="B1" s="124"/>
      <c r="C1" s="124"/>
      <c r="D1" s="124"/>
      <c r="E1" s="124"/>
      <c r="F1" s="124"/>
      <c r="G1" s="124"/>
      <c r="H1" s="124"/>
      <c r="I1" s="124"/>
      <c r="J1" s="119"/>
    </row>
    <row r="2" spans="1:10" ht="21" customHeight="1">
      <c r="A2" s="120" t="s">
        <v>1</v>
      </c>
      <c r="B2" s="125"/>
      <c r="C2" s="125"/>
      <c r="D2" s="125"/>
      <c r="E2" s="125"/>
      <c r="F2" s="125"/>
      <c r="G2" s="125"/>
      <c r="H2" s="125"/>
      <c r="I2" s="125"/>
      <c r="J2" s="121"/>
    </row>
    <row r="3" spans="1:10" ht="21" customHeight="1">
      <c r="A3" s="120"/>
      <c r="B3" s="125"/>
      <c r="C3" s="125"/>
      <c r="D3" s="125"/>
      <c r="E3" s="125"/>
      <c r="F3" s="125"/>
      <c r="G3" s="125"/>
      <c r="H3" s="125"/>
      <c r="I3" s="125"/>
      <c r="J3" s="121"/>
    </row>
    <row r="4" spans="1:10" ht="21" customHeight="1">
      <c r="A4" s="120" t="s">
        <v>95</v>
      </c>
      <c r="B4" s="125"/>
      <c r="C4" s="125"/>
      <c r="D4" s="125"/>
      <c r="E4" s="125"/>
      <c r="F4" s="125"/>
      <c r="G4" s="125"/>
      <c r="H4" s="125"/>
      <c r="I4" s="125"/>
      <c r="J4" s="121"/>
    </row>
    <row r="5" spans="1:10" ht="21.6" customHeight="1" thickBot="1">
      <c r="A5" s="122" t="s">
        <v>22</v>
      </c>
      <c r="B5" s="126"/>
      <c r="C5" s="126"/>
      <c r="D5" s="126"/>
      <c r="E5" s="126"/>
      <c r="F5" s="126"/>
      <c r="G5" s="126"/>
      <c r="H5" s="126"/>
      <c r="I5" s="126"/>
      <c r="J5" s="123"/>
    </row>
    <row r="6" spans="1:10"/>
    <row r="7" spans="1:10">
      <c r="A7" s="15" t="s">
        <v>23</v>
      </c>
      <c r="B7" s="16">
        <f>Identification!B8</f>
        <v>0</v>
      </c>
    </row>
    <row r="8" spans="1:10">
      <c r="A8" s="17" t="s">
        <v>24</v>
      </c>
      <c r="B8" s="16">
        <f>Identification!B9</f>
        <v>0</v>
      </c>
    </row>
    <row r="9" spans="1:10">
      <c r="A9" s="15" t="s">
        <v>25</v>
      </c>
      <c r="B9" s="16">
        <f>Identification!B10</f>
        <v>0</v>
      </c>
    </row>
    <row r="10" spans="1:10">
      <c r="A10" s="19"/>
    </row>
    <row r="11" spans="1:10">
      <c r="A11" s="20" t="s">
        <v>26</v>
      </c>
    </row>
    <row r="12" spans="1:10">
      <c r="A12" s="21" t="s">
        <v>27</v>
      </c>
    </row>
    <row r="13" spans="1:10">
      <c r="A13" s="22" t="s">
        <v>28</v>
      </c>
    </row>
    <row r="14" spans="1:10">
      <c r="A14" s="22" t="s">
        <v>29</v>
      </c>
    </row>
    <row r="15" spans="1:10">
      <c r="A15" s="22"/>
    </row>
    <row r="16" spans="1:10">
      <c r="A16" s="21" t="s">
        <v>30</v>
      </c>
    </row>
    <row r="17" spans="1:10">
      <c r="A17" s="23"/>
      <c r="B17" s="24"/>
      <c r="C17" s="127" t="s">
        <v>31</v>
      </c>
      <c r="D17" s="128"/>
      <c r="E17" s="128"/>
      <c r="F17" s="128"/>
      <c r="G17" s="128"/>
      <c r="H17" s="128"/>
      <c r="I17" s="129"/>
    </row>
    <row r="18" spans="1:10" s="29" customFormat="1" ht="72" customHeight="1">
      <c r="A18" s="25" t="s">
        <v>32</v>
      </c>
      <c r="B18" s="26" t="s">
        <v>33</v>
      </c>
      <c r="C18" s="27" t="s">
        <v>34</v>
      </c>
      <c r="D18" s="27" t="s">
        <v>35</v>
      </c>
      <c r="E18" s="27" t="s">
        <v>36</v>
      </c>
      <c r="F18" s="27" t="s">
        <v>37</v>
      </c>
      <c r="G18" s="27" t="s">
        <v>38</v>
      </c>
      <c r="H18" s="28" t="s">
        <v>39</v>
      </c>
      <c r="I18" s="28" t="s">
        <v>40</v>
      </c>
      <c r="J18" s="87"/>
    </row>
    <row r="19" spans="1:10" ht="14.4">
      <c r="A19" s="30">
        <v>2023</v>
      </c>
      <c r="B19" s="31"/>
      <c r="C19" s="32"/>
      <c r="D19" s="32"/>
      <c r="E19" s="32"/>
      <c r="F19" s="32"/>
      <c r="G19" s="32"/>
      <c r="H19" s="32"/>
      <c r="I19" s="28">
        <f>SUM(C19:H19)</f>
        <v>0</v>
      </c>
      <c r="J19" s="74" t="s">
        <v>152</v>
      </c>
    </row>
    <row r="20" spans="1:10" ht="14.4">
      <c r="A20" s="30">
        <v>2024</v>
      </c>
      <c r="B20" s="31"/>
      <c r="C20" s="32"/>
      <c r="D20" s="32"/>
      <c r="E20" s="32"/>
      <c r="F20" s="32"/>
      <c r="G20" s="32"/>
      <c r="H20" s="32"/>
      <c r="I20" s="28">
        <f>SUM(C20:H20)</f>
        <v>0</v>
      </c>
      <c r="J20" s="74" t="s">
        <v>152</v>
      </c>
    </row>
    <row r="21" spans="1:10" ht="14.4">
      <c r="A21" s="30">
        <v>2025</v>
      </c>
      <c r="B21" s="31"/>
      <c r="C21" s="32"/>
      <c r="D21" s="32"/>
      <c r="E21" s="32"/>
      <c r="F21" s="32"/>
      <c r="G21" s="32"/>
      <c r="H21" s="32"/>
      <c r="I21" s="28">
        <f t="shared" ref="I21" si="0">SUM(C21:H21)</f>
        <v>0</v>
      </c>
      <c r="J21" s="74" t="s">
        <v>152</v>
      </c>
    </row>
    <row r="22" spans="1:10" ht="14.4">
      <c r="A22" s="33"/>
      <c r="B22" s="34"/>
    </row>
    <row r="23" spans="1:10" ht="30" customHeight="1">
      <c r="A23" s="23"/>
      <c r="B23" s="35"/>
      <c r="C23" s="130" t="s">
        <v>41</v>
      </c>
      <c r="D23" s="131"/>
      <c r="E23" s="131"/>
      <c r="F23" s="131"/>
      <c r="G23" s="131"/>
      <c r="H23" s="132"/>
      <c r="I23" s="36"/>
    </row>
    <row r="24" spans="1:10" ht="115.2">
      <c r="A24" s="25" t="s">
        <v>32</v>
      </c>
      <c r="B24" s="37" t="s">
        <v>42</v>
      </c>
      <c r="C24" s="38" t="s">
        <v>43</v>
      </c>
      <c r="D24" s="38" t="s">
        <v>44</v>
      </c>
      <c r="E24" s="38" t="s">
        <v>45</v>
      </c>
      <c r="F24" s="38" t="s">
        <v>46</v>
      </c>
      <c r="G24" s="38" t="s">
        <v>47</v>
      </c>
      <c r="H24" s="39" t="s">
        <v>48</v>
      </c>
      <c r="I24" s="26" t="s">
        <v>49</v>
      </c>
    </row>
    <row r="25" spans="1:10" ht="14.4">
      <c r="A25" s="30">
        <v>2023</v>
      </c>
      <c r="B25" s="32"/>
      <c r="C25" s="32"/>
      <c r="D25" s="32"/>
      <c r="E25" s="32"/>
      <c r="F25" s="32"/>
      <c r="G25" s="32"/>
      <c r="H25" s="18">
        <f>SUM(C25:G25)</f>
        <v>0</v>
      </c>
      <c r="I25" s="26">
        <f>I19+B25+H25</f>
        <v>0</v>
      </c>
      <c r="J25" s="74" t="s">
        <v>152</v>
      </c>
    </row>
    <row r="26" spans="1:10" ht="14.4">
      <c r="A26" s="30">
        <v>2024</v>
      </c>
      <c r="B26" s="32"/>
      <c r="C26" s="32"/>
      <c r="D26" s="32"/>
      <c r="E26" s="32"/>
      <c r="F26" s="32"/>
      <c r="G26" s="32"/>
      <c r="H26" s="18">
        <f>SUM(C26:G26)</f>
        <v>0</v>
      </c>
      <c r="I26" s="26">
        <f>I20+B26+H26</f>
        <v>0</v>
      </c>
      <c r="J26" s="74" t="s">
        <v>152</v>
      </c>
    </row>
    <row r="27" spans="1:10" ht="14.4">
      <c r="A27" s="30">
        <v>2025</v>
      </c>
      <c r="B27" s="32"/>
      <c r="C27" s="32"/>
      <c r="D27" s="32"/>
      <c r="E27" s="32"/>
      <c r="F27" s="32"/>
      <c r="G27" s="32"/>
      <c r="H27" s="18">
        <f>SUM(C27:G27)</f>
        <v>0</v>
      </c>
      <c r="I27" s="26">
        <f>I21+B27+H27</f>
        <v>0</v>
      </c>
      <c r="J27" s="74" t="s">
        <v>152</v>
      </c>
    </row>
    <row r="28" spans="1:10" ht="14.4">
      <c r="A28" s="33"/>
      <c r="B28" s="34"/>
    </row>
    <row r="29" spans="1:10">
      <c r="A29" s="40" t="s">
        <v>50</v>
      </c>
    </row>
    <row r="30" spans="1:10">
      <c r="A30" s="40"/>
    </row>
    <row r="31" spans="1:10" ht="14.4">
      <c r="A31" s="41" t="s">
        <v>51</v>
      </c>
    </row>
    <row r="32" spans="1:10" ht="15" thickBot="1">
      <c r="A32" s="41"/>
    </row>
    <row r="33" spans="1:10" ht="14.4">
      <c r="A33" s="42" t="s">
        <v>52</v>
      </c>
      <c r="B33" s="43"/>
      <c r="C33" s="43"/>
      <c r="D33" s="43"/>
      <c r="E33" s="43"/>
      <c r="F33" s="43"/>
      <c r="G33" s="43"/>
      <c r="H33" s="43"/>
      <c r="I33" s="43"/>
      <c r="J33" s="44"/>
    </row>
    <row r="34" spans="1:10" ht="14.4">
      <c r="A34" s="45"/>
      <c r="B34" s="46"/>
      <c r="C34" s="46"/>
      <c r="D34" s="46"/>
      <c r="E34" s="46"/>
      <c r="F34" s="46"/>
      <c r="G34" s="46"/>
      <c r="H34" s="46"/>
      <c r="I34" s="46"/>
      <c r="J34" s="47"/>
    </row>
    <row r="35" spans="1:10" ht="14.4">
      <c r="A35" s="48" t="s">
        <v>138</v>
      </c>
      <c r="B35" s="46"/>
      <c r="C35" s="46"/>
      <c r="D35" s="46"/>
      <c r="E35" s="46"/>
      <c r="F35" s="46"/>
      <c r="G35" s="46"/>
      <c r="H35" s="49"/>
      <c r="I35" s="50"/>
      <c r="J35" s="47"/>
    </row>
    <row r="36" spans="1:10" ht="14.4">
      <c r="A36" s="51" t="s">
        <v>53</v>
      </c>
      <c r="B36" s="32"/>
      <c r="C36" s="46"/>
      <c r="D36" s="46"/>
      <c r="E36" s="46"/>
      <c r="F36" s="46"/>
      <c r="G36" s="46"/>
      <c r="H36" s="49"/>
      <c r="I36" s="50"/>
      <c r="J36" s="47"/>
    </row>
    <row r="37" spans="1:10" ht="14.4">
      <c r="A37" s="48"/>
      <c r="B37" s="46"/>
      <c r="C37" s="46"/>
      <c r="D37" s="46"/>
      <c r="E37" s="46"/>
      <c r="F37" s="46"/>
      <c r="G37" s="46"/>
      <c r="H37" s="49"/>
      <c r="I37" s="50"/>
      <c r="J37" s="47"/>
    </row>
    <row r="38" spans="1:10" ht="14.4">
      <c r="A38" s="48" t="s">
        <v>54</v>
      </c>
      <c r="B38" s="46"/>
      <c r="C38" s="46"/>
      <c r="D38" s="46"/>
      <c r="E38" s="46"/>
      <c r="F38" s="46"/>
      <c r="G38" s="46"/>
      <c r="H38" s="46"/>
      <c r="I38" s="46"/>
      <c r="J38" s="47"/>
    </row>
    <row r="39" spans="1:10" ht="14.4">
      <c r="A39" s="52"/>
      <c r="B39" s="46"/>
      <c r="C39" s="46"/>
      <c r="D39" s="46"/>
      <c r="E39" s="46"/>
      <c r="F39" s="46"/>
      <c r="G39" s="46"/>
      <c r="H39" s="46"/>
      <c r="I39" s="46"/>
      <c r="J39" s="47"/>
    </row>
    <row r="40" spans="1:10" ht="41.4">
      <c r="A40" s="53" t="s">
        <v>55</v>
      </c>
      <c r="B40" s="54" t="s">
        <v>56</v>
      </c>
      <c r="C40" s="91" t="s">
        <v>184</v>
      </c>
      <c r="D40" s="46"/>
      <c r="E40" s="46"/>
      <c r="F40" s="46"/>
      <c r="G40" s="46"/>
      <c r="H40" s="46"/>
      <c r="I40" s="46"/>
      <c r="J40" s="47"/>
    </row>
    <row r="41" spans="1:10">
      <c r="A41" s="55">
        <v>2023</v>
      </c>
      <c r="B41" s="32"/>
      <c r="C41" s="32"/>
      <c r="D41" s="46"/>
      <c r="E41" s="46"/>
      <c r="F41" s="46"/>
      <c r="G41" s="46"/>
      <c r="H41" s="46"/>
      <c r="I41" s="46"/>
      <c r="J41" s="47"/>
    </row>
    <row r="42" spans="1:10">
      <c r="A42" s="55">
        <v>2024</v>
      </c>
      <c r="B42" s="32"/>
      <c r="C42" s="32"/>
      <c r="D42" s="46"/>
      <c r="E42" s="46"/>
      <c r="F42" s="46"/>
      <c r="G42" s="46"/>
      <c r="H42" s="46"/>
      <c r="I42" s="46"/>
      <c r="J42" s="47"/>
    </row>
    <row r="43" spans="1:10">
      <c r="A43" s="55">
        <v>2025</v>
      </c>
      <c r="B43" s="32"/>
      <c r="C43" s="32"/>
      <c r="D43" s="46"/>
      <c r="E43" s="46"/>
      <c r="F43" s="46"/>
      <c r="G43" s="46"/>
      <c r="H43" s="46"/>
      <c r="I43" s="46"/>
      <c r="J43" s="47"/>
    </row>
    <row r="44" spans="1:10" ht="14.4">
      <c r="A44" s="52"/>
      <c r="B44" s="46"/>
      <c r="C44" s="46"/>
      <c r="D44" s="46"/>
      <c r="E44" s="46"/>
      <c r="F44" s="46"/>
      <c r="G44" s="46"/>
      <c r="H44" s="46"/>
      <c r="I44" s="46"/>
      <c r="J44" s="47"/>
    </row>
    <row r="45" spans="1:10" ht="14.4">
      <c r="A45" s="48" t="s">
        <v>57</v>
      </c>
      <c r="B45" s="46"/>
      <c r="C45" s="46"/>
      <c r="D45" s="46"/>
      <c r="E45" s="46"/>
      <c r="F45" s="46"/>
      <c r="G45" s="46"/>
      <c r="H45" s="46"/>
      <c r="I45" s="46"/>
      <c r="J45" s="47"/>
    </row>
    <row r="46" spans="1:10" ht="14.4">
      <c r="A46" s="51" t="s">
        <v>53</v>
      </c>
      <c r="B46" s="32"/>
      <c r="C46" s="46"/>
      <c r="D46" s="46"/>
      <c r="E46" s="46"/>
      <c r="F46" s="46"/>
      <c r="G46" s="46"/>
      <c r="H46" s="46"/>
      <c r="I46" s="46"/>
      <c r="J46" s="47"/>
    </row>
    <row r="47" spans="1:10" ht="15" thickBot="1">
      <c r="A47" s="56"/>
      <c r="B47" s="57"/>
      <c r="C47" s="57"/>
      <c r="D47" s="57"/>
      <c r="E47" s="57"/>
      <c r="F47" s="57"/>
      <c r="G47" s="57"/>
      <c r="H47" s="57"/>
      <c r="I47" s="57"/>
      <c r="J47" s="58"/>
    </row>
    <row r="48" spans="1:10" ht="15" thickBot="1">
      <c r="A48" s="41"/>
    </row>
    <row r="49" spans="1:10" ht="48" customHeight="1">
      <c r="A49" s="133" t="s">
        <v>146</v>
      </c>
      <c r="B49" s="134"/>
      <c r="C49" s="134"/>
      <c r="D49" s="134"/>
      <c r="E49" s="134"/>
      <c r="F49" s="134"/>
      <c r="G49" s="134"/>
      <c r="H49" s="134"/>
      <c r="I49" s="134"/>
      <c r="J49" s="135"/>
    </row>
    <row r="50" spans="1:10" ht="197.25" customHeight="1" thickBot="1">
      <c r="A50" s="136" t="s">
        <v>142</v>
      </c>
      <c r="B50" s="137"/>
      <c r="C50" s="137"/>
      <c r="D50" s="137"/>
      <c r="E50" s="137"/>
      <c r="F50" s="137"/>
      <c r="G50" s="137"/>
      <c r="H50" s="137"/>
      <c r="I50" s="137"/>
      <c r="J50" s="138"/>
    </row>
    <row r="51" spans="1:10"/>
    <row r="52" spans="1:10">
      <c r="A52" s="59" t="s">
        <v>58</v>
      </c>
    </row>
    <row r="53" spans="1:10">
      <c r="A53" s="60" t="s">
        <v>59</v>
      </c>
    </row>
    <row r="54" spans="1:10">
      <c r="A54" s="60" t="s">
        <v>60</v>
      </c>
    </row>
    <row r="55" spans="1:10">
      <c r="B55" s="60" t="s">
        <v>148</v>
      </c>
    </row>
    <row r="56" spans="1:10">
      <c r="B56" s="60" t="s">
        <v>61</v>
      </c>
    </row>
    <row r="57" spans="1:10">
      <c r="B57" s="60" t="s">
        <v>62</v>
      </c>
    </row>
    <row r="58" spans="1:10">
      <c r="B58" s="60" t="s">
        <v>63</v>
      </c>
    </row>
    <row r="59" spans="1:10">
      <c r="B59" s="60" t="s">
        <v>64</v>
      </c>
    </row>
    <row r="60" spans="1:10">
      <c r="B60" s="60" t="s">
        <v>65</v>
      </c>
    </row>
    <row r="61" spans="1:10">
      <c r="B61" s="60" t="s">
        <v>66</v>
      </c>
    </row>
    <row r="62" spans="1:10">
      <c r="B62" s="60" t="s">
        <v>67</v>
      </c>
    </row>
    <row r="63" spans="1:10">
      <c r="B63" s="60" t="s">
        <v>68</v>
      </c>
    </row>
    <row r="64" spans="1:10">
      <c r="B64" s="60" t="s">
        <v>69</v>
      </c>
    </row>
    <row r="65" spans="2:9">
      <c r="B65" s="60" t="s">
        <v>70</v>
      </c>
    </row>
    <row r="66" spans="2:9" ht="27.75" customHeight="1">
      <c r="B66" s="139" t="s">
        <v>71</v>
      </c>
      <c r="C66" s="139"/>
      <c r="D66" s="139"/>
      <c r="E66" s="139"/>
      <c r="F66" s="139"/>
      <c r="G66" s="139"/>
      <c r="H66" s="139"/>
      <c r="I66" s="139"/>
    </row>
    <row r="67" spans="2:9">
      <c r="B67" s="60" t="s">
        <v>72</v>
      </c>
    </row>
    <row r="68" spans="2:9"/>
    <row r="69" spans="2:9"/>
    <row r="70" spans="2:9"/>
    <row r="80" spans="2:9"/>
    <row r="88"/>
    <row r="89"/>
  </sheetData>
  <sheetProtection sheet="1" objects="1" scenarios="1"/>
  <mergeCells count="10">
    <mergeCell ref="C17:I17"/>
    <mergeCell ref="C23:H23"/>
    <mergeCell ref="A49:J49"/>
    <mergeCell ref="A50:J50"/>
    <mergeCell ref="B66:I66"/>
    <mergeCell ref="A1:J1"/>
    <mergeCell ref="A2:J2"/>
    <mergeCell ref="A3:J3"/>
    <mergeCell ref="A4:J4"/>
    <mergeCell ref="A5:J5"/>
  </mergeCells>
  <dataValidations count="5">
    <dataValidation type="decimal" errorStyle="information" operator="greaterThanOrEqual" allowBlank="1" showInputMessage="1" showErrorMessage="1" errorTitle="Masse" error="Indiquer une masse en tonne" sqref="C19:H21" xr:uid="{CBDA5EFE-78F1-4E6E-B2EA-3EBD76A6156E}">
      <formula1>0</formula1>
    </dataValidation>
    <dataValidation type="decimal" errorStyle="information" operator="greaterThanOrEqual" allowBlank="1" showErrorMessage="1" errorTitle="Masse" error="Indiquer une masse en tonne" sqref="B25:G27 B19:B21" xr:uid="{D04B3A1D-7CE5-40BB-A1E7-75F9D1F882E9}">
      <formula1>0</formula1>
    </dataValidation>
    <dataValidation errorStyle="information" operator="greaterThanOrEqual" allowBlank="1" showInputMessage="1" showErrorMessage="1" errorTitle="Masse" error="Indiquer une masse en tonne" sqref="I19:I21 H25:I27" xr:uid="{B7EED8B8-41C9-4838-B58E-EEEBAB440FC4}"/>
    <dataValidation type="list" errorStyle="information" allowBlank="1" showErrorMessage="1" errorTitle="Production en continu" error="Introduire un des choix: Jamais; Exceptionnellement; Parfois; Fréquemment; Toujours" sqref="B46" xr:uid="{707AF778-4477-4A21-9527-524FFD1F58DD}">
      <formula1>"Jamais, Exceptionnellement, Parfois, Fréquemment, Toujours"</formula1>
    </dataValidation>
    <dataValidation type="list" errorStyle="warning" allowBlank="1" showErrorMessage="1" errorTitle="Production en continu" error="Etes-vous amenés à fournir des lots de granulats recyclés à vos clients avant d'avoir reçu les résultats de l'analyse effectuées sur l'échantillon prélevé ? &quot;Oui&quot; ou &quot;Non&quot;" sqref="B36" xr:uid="{3F8B85AC-455F-4C63-86C6-F7A713D7B2C6}">
      <formula1>"Oui, Non"</formula1>
    </dataValidation>
  </dataValidations>
  <hyperlinks>
    <hyperlink ref="A29" r:id="rId1" display="* conformément à la circulaire d’information n° 4 relative aux installations de regroupement pouvant accueillir, conformément à leur autorisation, des terres reprises sous le code déchet 170504" xr:uid="{38593F54-AE22-4DD5-93BC-FB2E1E6B77DD}"/>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72829-C1E7-4F8E-83A0-6C9290E18CFD}">
  <dimension ref="A1:K57"/>
  <sheetViews>
    <sheetView topLeftCell="A13" workbookViewId="0">
      <selection activeCell="A23" sqref="A23:H23"/>
    </sheetView>
  </sheetViews>
  <sheetFormatPr baseColWidth="10" defaultColWidth="0" defaultRowHeight="13.8" zeroHeight="1"/>
  <cols>
    <col min="1" max="1" width="28.296875" customWidth="1"/>
    <col min="2" max="2" width="33.3984375" bestFit="1" customWidth="1"/>
    <col min="3" max="3" width="17.8984375" bestFit="1" customWidth="1"/>
    <col min="4" max="4" width="23.3984375" customWidth="1"/>
    <col min="5" max="5" width="11.3984375" bestFit="1" customWidth="1"/>
    <col min="6" max="6" width="17.59765625" customWidth="1"/>
    <col min="7" max="7" width="18" style="70" customWidth="1"/>
    <col min="8" max="8" width="29.69921875" customWidth="1"/>
    <col min="9" max="11" width="0" hidden="1" customWidth="1"/>
    <col min="12" max="16384" width="11.59765625" hidden="1"/>
  </cols>
  <sheetData>
    <row r="1" spans="1:8" ht="21" customHeight="1">
      <c r="A1" s="120" t="s">
        <v>0</v>
      </c>
      <c r="B1" s="125"/>
      <c r="C1" s="125"/>
      <c r="D1" s="125"/>
      <c r="E1" s="125"/>
      <c r="F1" s="125"/>
      <c r="G1" s="125"/>
      <c r="H1" s="125"/>
    </row>
    <row r="2" spans="1:8" ht="21" customHeight="1">
      <c r="A2" s="120" t="s">
        <v>1</v>
      </c>
      <c r="B2" s="125"/>
      <c r="C2" s="125"/>
      <c r="D2" s="125"/>
      <c r="E2" s="125"/>
      <c r="F2" s="125"/>
      <c r="G2" s="125"/>
      <c r="H2" s="125"/>
    </row>
    <row r="3" spans="1:8" ht="21" customHeight="1">
      <c r="A3" s="120"/>
      <c r="B3" s="125"/>
      <c r="C3" s="125"/>
      <c r="D3" s="125"/>
      <c r="E3" s="125"/>
      <c r="F3" s="125"/>
      <c r="G3" s="125"/>
      <c r="H3" s="125"/>
    </row>
    <row r="4" spans="1:8" ht="21" customHeight="1">
      <c r="A4" s="120" t="s">
        <v>95</v>
      </c>
      <c r="B4" s="125"/>
      <c r="C4" s="125"/>
      <c r="D4" s="125"/>
      <c r="E4" s="125"/>
      <c r="F4" s="125"/>
      <c r="G4" s="125"/>
      <c r="H4" s="125"/>
    </row>
    <row r="5" spans="1:8" ht="21.6" customHeight="1" thickBot="1">
      <c r="A5" s="122" t="s">
        <v>73</v>
      </c>
      <c r="B5" s="126"/>
      <c r="C5" s="126"/>
      <c r="D5" s="126"/>
      <c r="E5" s="126"/>
      <c r="F5" s="126"/>
      <c r="G5" s="126"/>
      <c r="H5" s="126"/>
    </row>
    <row r="6" spans="1:8">
      <c r="G6"/>
    </row>
    <row r="7" spans="1:8">
      <c r="G7"/>
    </row>
    <row r="8" spans="1:8" s="29" customFormat="1">
      <c r="A8" s="61" t="s">
        <v>23</v>
      </c>
      <c r="B8" s="16">
        <f>Identification!B8</f>
        <v>0</v>
      </c>
      <c r="C8" s="62"/>
    </row>
    <row r="9" spans="1:8" s="29" customFormat="1">
      <c r="A9" s="61" t="s">
        <v>24</v>
      </c>
      <c r="B9" s="16">
        <f>Identification!B9</f>
        <v>0</v>
      </c>
    </row>
    <row r="10" spans="1:8" s="29" customFormat="1">
      <c r="A10" s="61" t="s">
        <v>25</v>
      </c>
      <c r="B10" s="16">
        <f>Identification!B10</f>
        <v>0</v>
      </c>
    </row>
    <row r="11" spans="1:8">
      <c r="G11"/>
    </row>
    <row r="12" spans="1:8">
      <c r="A12" s="20" t="s">
        <v>26</v>
      </c>
      <c r="B12" s="63"/>
      <c r="C12" s="63"/>
      <c r="G12"/>
    </row>
    <row r="13" spans="1:8" ht="30" customHeight="1">
      <c r="A13" s="140" t="s">
        <v>74</v>
      </c>
      <c r="B13" s="140"/>
      <c r="C13" s="140"/>
      <c r="D13" s="140"/>
      <c r="E13" s="140"/>
      <c r="F13" s="140"/>
      <c r="G13" s="140"/>
      <c r="H13" s="140"/>
    </row>
    <row r="14" spans="1:8">
      <c r="A14" s="65" t="s">
        <v>75</v>
      </c>
      <c r="B14" s="66"/>
      <c r="C14" s="66"/>
      <c r="D14" s="66"/>
      <c r="E14" s="66"/>
      <c r="F14" s="66"/>
      <c r="G14" s="66"/>
      <c r="H14" s="66"/>
    </row>
    <row r="15" spans="1:8">
      <c r="A15" s="65" t="s">
        <v>76</v>
      </c>
      <c r="B15" s="66"/>
      <c r="C15" s="66"/>
      <c r="D15" s="66"/>
      <c r="E15" s="66"/>
      <c r="F15" s="66"/>
      <c r="G15" s="66"/>
      <c r="H15" s="66"/>
    </row>
    <row r="16" spans="1:8">
      <c r="A16" s="147" t="s">
        <v>77</v>
      </c>
      <c r="B16" s="147"/>
      <c r="C16" s="147"/>
      <c r="D16" s="147"/>
      <c r="E16" s="147"/>
      <c r="F16" s="147"/>
      <c r="G16" s="147"/>
      <c r="H16" s="147"/>
    </row>
    <row r="17" spans="1:11">
      <c r="A17" s="148" t="s">
        <v>78</v>
      </c>
      <c r="B17" s="148"/>
      <c r="C17" s="148"/>
      <c r="D17" s="148"/>
      <c r="E17" s="148"/>
      <c r="F17" s="148"/>
      <c r="G17" s="148"/>
      <c r="H17" s="148"/>
    </row>
    <row r="18" spans="1:11">
      <c r="A18" s="65" t="s">
        <v>79</v>
      </c>
      <c r="B18" s="67"/>
      <c r="C18" s="67"/>
      <c r="D18" s="67"/>
      <c r="E18" s="67"/>
      <c r="F18" s="67"/>
      <c r="G18" s="67"/>
      <c r="H18" s="67"/>
    </row>
    <row r="19" spans="1:11">
      <c r="A19" s="68"/>
      <c r="B19" s="68"/>
      <c r="C19" s="68"/>
      <c r="D19" s="68"/>
      <c r="E19" s="68"/>
      <c r="F19" s="68"/>
      <c r="G19" s="68"/>
      <c r="H19" s="68"/>
    </row>
    <row r="20" spans="1:11">
      <c r="G20"/>
    </row>
    <row r="21" spans="1:11" ht="14.4" thickBot="1">
      <c r="A21" s="149" t="s">
        <v>80</v>
      </c>
      <c r="B21" s="150"/>
      <c r="C21" s="150"/>
      <c r="D21" s="151"/>
      <c r="E21" s="151"/>
      <c r="F21" s="151"/>
      <c r="G21" s="152"/>
      <c r="H21" s="153"/>
    </row>
    <row r="22" spans="1:11" s="29" customFormat="1" ht="28.2" thickBot="1">
      <c r="A22" s="101" t="s">
        <v>81</v>
      </c>
      <c r="B22" s="102" t="s">
        <v>82</v>
      </c>
      <c r="C22" s="102" t="s">
        <v>83</v>
      </c>
      <c r="D22" s="103" t="s">
        <v>84</v>
      </c>
      <c r="E22" s="103" t="s">
        <v>153</v>
      </c>
      <c r="F22" s="103" t="s">
        <v>85</v>
      </c>
      <c r="G22" s="104" t="s">
        <v>172</v>
      </c>
      <c r="H22" s="105" t="s">
        <v>86</v>
      </c>
    </row>
    <row r="23" spans="1:11">
      <c r="A23" s="144" t="s">
        <v>190</v>
      </c>
      <c r="B23" s="145"/>
      <c r="C23" s="145"/>
      <c r="D23" s="145"/>
      <c r="E23" s="145"/>
      <c r="F23" s="145"/>
      <c r="G23" s="145"/>
      <c r="H23" s="146"/>
      <c r="J23" s="71"/>
      <c r="K23" s="71"/>
    </row>
    <row r="24" spans="1:11">
      <c r="A24" s="72"/>
      <c r="B24" s="73"/>
      <c r="C24" s="69"/>
      <c r="D24" s="70"/>
      <c r="E24" s="70"/>
      <c r="F24" s="70"/>
      <c r="H24" s="32"/>
      <c r="K24" s="74"/>
    </row>
    <row r="25" spans="1:11">
      <c r="A25" s="72"/>
      <c r="B25" s="73"/>
      <c r="C25" s="69"/>
      <c r="D25" s="70"/>
      <c r="E25" s="70"/>
      <c r="F25" s="70"/>
      <c r="H25" s="32"/>
      <c r="K25" s="74"/>
    </row>
    <row r="26" spans="1:11">
      <c r="A26" s="72"/>
      <c r="B26" s="73"/>
      <c r="C26" s="69"/>
      <c r="D26" s="70"/>
      <c r="E26" s="70"/>
      <c r="F26" s="70"/>
      <c r="H26" s="32"/>
      <c r="K26" s="74"/>
    </row>
    <row r="27" spans="1:11">
      <c r="A27" s="72"/>
      <c r="B27" s="73"/>
      <c r="C27" s="69"/>
      <c r="D27" s="70"/>
      <c r="E27" s="70"/>
      <c r="F27" s="70"/>
      <c r="H27" s="32"/>
      <c r="K27" s="74"/>
    </row>
    <row r="28" spans="1:11">
      <c r="A28" s="72"/>
      <c r="B28" s="73"/>
      <c r="C28" s="69"/>
      <c r="D28" s="70"/>
      <c r="E28" s="70"/>
      <c r="F28" s="70"/>
      <c r="H28" s="32"/>
      <c r="K28" s="74"/>
    </row>
    <row r="29" spans="1:11">
      <c r="A29" s="72"/>
      <c r="B29" s="73"/>
      <c r="C29" s="69"/>
      <c r="D29" s="70"/>
      <c r="E29" s="70"/>
      <c r="F29" s="70"/>
      <c r="H29" s="32"/>
      <c r="K29" s="74"/>
    </row>
    <row r="30" spans="1:11">
      <c r="A30" s="72"/>
      <c r="B30" s="73"/>
      <c r="C30" s="69"/>
      <c r="D30" s="70"/>
      <c r="E30" s="70"/>
      <c r="F30" s="70"/>
      <c r="H30" s="32"/>
      <c r="K30" s="74"/>
    </row>
    <row r="31" spans="1:11">
      <c r="A31" s="72"/>
      <c r="B31" s="73"/>
      <c r="C31" s="69"/>
      <c r="D31" s="70"/>
      <c r="E31" s="70"/>
      <c r="F31" s="70"/>
      <c r="H31" s="32"/>
      <c r="K31" s="74"/>
    </row>
    <row r="32" spans="1:11">
      <c r="A32" s="72"/>
      <c r="B32" s="73"/>
      <c r="C32" s="69"/>
      <c r="D32" s="70"/>
      <c r="E32" s="70"/>
      <c r="F32" s="70"/>
      <c r="H32" s="32"/>
      <c r="K32" s="74"/>
    </row>
    <row r="33" spans="1:11">
      <c r="A33" s="72"/>
      <c r="B33" s="73"/>
      <c r="C33" s="69"/>
      <c r="D33" s="70"/>
      <c r="E33" s="70"/>
      <c r="F33" s="70"/>
      <c r="H33" s="32"/>
      <c r="K33" s="74"/>
    </row>
    <row r="34" spans="1:11">
      <c r="A34" s="72"/>
      <c r="B34" s="73"/>
      <c r="C34" s="69"/>
      <c r="D34" s="70"/>
      <c r="E34" s="70"/>
      <c r="F34" s="70"/>
      <c r="H34" s="32"/>
      <c r="K34" s="74"/>
    </row>
    <row r="35" spans="1:11">
      <c r="A35" s="72"/>
      <c r="B35" s="73"/>
      <c r="C35" s="69"/>
      <c r="D35" s="70"/>
      <c r="E35" s="70"/>
      <c r="F35" s="70"/>
      <c r="H35" s="32"/>
      <c r="K35" s="74"/>
    </row>
    <row r="36" spans="1:11">
      <c r="A36" s="72"/>
      <c r="B36" s="73"/>
      <c r="C36" s="69"/>
      <c r="D36" s="70"/>
      <c r="E36" s="70"/>
      <c r="F36" s="70"/>
      <c r="H36" s="32"/>
    </row>
    <row r="37" spans="1:11">
      <c r="A37" s="72"/>
      <c r="B37" s="73"/>
      <c r="C37" s="69"/>
      <c r="D37" s="70"/>
      <c r="E37" s="70"/>
      <c r="F37" s="70"/>
      <c r="H37" s="32"/>
    </row>
    <row r="38" spans="1:11">
      <c r="A38" s="72"/>
      <c r="B38" s="73"/>
      <c r="C38" s="69"/>
      <c r="D38" s="70"/>
      <c r="E38" s="70"/>
      <c r="F38" s="70"/>
      <c r="H38" s="32"/>
    </row>
    <row r="39" spans="1:11">
      <c r="A39" s="72"/>
      <c r="B39" s="73"/>
      <c r="C39" s="69"/>
      <c r="D39" s="70"/>
      <c r="E39" s="70"/>
      <c r="F39" s="70"/>
      <c r="H39" s="32"/>
    </row>
    <row r="40" spans="1:11">
      <c r="A40" s="72"/>
      <c r="B40" s="73"/>
      <c r="C40" s="69"/>
      <c r="D40" s="70"/>
      <c r="E40" s="70"/>
      <c r="F40" s="70"/>
      <c r="H40" s="32"/>
    </row>
    <row r="41" spans="1:11">
      <c r="A41" s="72"/>
      <c r="B41" s="73"/>
      <c r="C41" s="69"/>
      <c r="D41" s="70"/>
      <c r="E41" s="70"/>
      <c r="F41" s="70"/>
      <c r="H41" s="32"/>
    </row>
    <row r="42" spans="1:11">
      <c r="A42" s="72"/>
      <c r="B42" s="73"/>
      <c r="C42" s="69"/>
      <c r="D42" s="70"/>
      <c r="E42" s="70"/>
      <c r="F42" s="70"/>
      <c r="H42" s="32"/>
    </row>
    <row r="43" spans="1:11">
      <c r="A43" s="72"/>
      <c r="B43" s="73"/>
      <c r="C43" s="69"/>
      <c r="D43" s="70"/>
      <c r="E43" s="70"/>
      <c r="F43" s="70"/>
      <c r="H43" s="32"/>
    </row>
    <row r="44" spans="1:11">
      <c r="A44" s="72"/>
      <c r="B44" s="73"/>
      <c r="C44" s="69"/>
      <c r="D44" s="70"/>
      <c r="E44" s="70"/>
      <c r="F44" s="70"/>
      <c r="H44" s="32"/>
    </row>
    <row r="45" spans="1:11">
      <c r="A45" s="72"/>
      <c r="B45" s="73"/>
      <c r="C45" s="69"/>
      <c r="D45" s="70"/>
      <c r="E45" s="70"/>
      <c r="F45" s="70"/>
      <c r="H45" s="32"/>
    </row>
    <row r="46" spans="1:11">
      <c r="A46" s="72"/>
      <c r="B46" s="73"/>
      <c r="C46" s="69"/>
      <c r="D46" s="70"/>
      <c r="E46" s="70"/>
      <c r="F46" s="70"/>
      <c r="H46" s="32"/>
    </row>
    <row r="47" spans="1:11">
      <c r="A47" s="72"/>
      <c r="B47" s="73"/>
      <c r="C47" s="69"/>
      <c r="D47" s="70"/>
      <c r="E47" s="70"/>
      <c r="F47" s="70"/>
      <c r="H47" s="32"/>
    </row>
    <row r="48" spans="1:11">
      <c r="A48" s="72"/>
      <c r="B48" s="73"/>
      <c r="C48" s="69"/>
      <c r="D48" s="70"/>
      <c r="E48" s="70"/>
      <c r="F48" s="70"/>
      <c r="H48" s="32"/>
    </row>
    <row r="49" spans="1:9">
      <c r="A49" s="72"/>
      <c r="B49" s="73"/>
      <c r="C49" s="69"/>
      <c r="D49" s="70"/>
      <c r="E49" s="70"/>
      <c r="F49" s="70"/>
      <c r="H49" s="32"/>
    </row>
    <row r="50" spans="1:9">
      <c r="A50" s="72"/>
      <c r="B50" s="73"/>
      <c r="C50" s="69"/>
      <c r="D50" s="70"/>
      <c r="E50" s="70"/>
      <c r="F50" s="70"/>
      <c r="H50" s="32"/>
    </row>
    <row r="51" spans="1:9">
      <c r="A51" s="72"/>
      <c r="B51" s="73"/>
      <c r="C51" s="69"/>
      <c r="D51" s="70"/>
      <c r="E51" s="70"/>
      <c r="F51" s="70"/>
      <c r="H51" s="32"/>
    </row>
    <row r="52" spans="1:9">
      <c r="A52" s="72"/>
      <c r="B52" s="73"/>
      <c r="C52" s="69"/>
      <c r="D52" s="70"/>
      <c r="E52" s="70"/>
      <c r="F52" s="70"/>
      <c r="H52" s="32"/>
    </row>
    <row r="53" spans="1:9">
      <c r="A53" s="72"/>
      <c r="B53" s="73"/>
      <c r="C53" s="69"/>
      <c r="D53" s="70"/>
      <c r="E53" s="70"/>
      <c r="F53" s="70"/>
      <c r="H53" s="32"/>
    </row>
    <row r="54" spans="1:9">
      <c r="A54" s="72"/>
      <c r="B54" s="73"/>
      <c r="C54" s="69"/>
      <c r="D54" s="70"/>
      <c r="E54" s="70"/>
      <c r="F54" s="70"/>
      <c r="H54" s="32"/>
    </row>
    <row r="55" spans="1:9">
      <c r="A55" s="72"/>
      <c r="B55" s="73"/>
      <c r="C55" s="69"/>
      <c r="D55" s="70"/>
      <c r="E55" s="70"/>
      <c r="F55" s="70"/>
      <c r="H55" s="32"/>
    </row>
    <row r="56" spans="1:9" ht="14.4" thickBot="1">
      <c r="A56" s="72"/>
      <c r="B56" s="73"/>
      <c r="C56" s="69"/>
      <c r="D56" s="70"/>
      <c r="E56" s="70"/>
      <c r="F56" s="70"/>
      <c r="H56" s="32"/>
    </row>
    <row r="57" spans="1:9" s="93" customFormat="1" ht="15" thickBot="1">
      <c r="A57" s="100" t="s">
        <v>141</v>
      </c>
      <c r="B57" s="141" t="s">
        <v>147</v>
      </c>
      <c r="C57" s="142"/>
      <c r="D57" s="142"/>
      <c r="E57" s="142"/>
      <c r="F57" s="142"/>
      <c r="G57" s="142"/>
      <c r="H57" s="142"/>
      <c r="I57" s="143"/>
    </row>
  </sheetData>
  <sheetProtection sheet="1" objects="1" scenarios="1" insertRows="0"/>
  <mergeCells count="11">
    <mergeCell ref="B57:I57"/>
    <mergeCell ref="A23:H23"/>
    <mergeCell ref="A16:H16"/>
    <mergeCell ref="A17:H17"/>
    <mergeCell ref="A21:H21"/>
    <mergeCell ref="A13:H13"/>
    <mergeCell ref="A1:H1"/>
    <mergeCell ref="A2:H2"/>
    <mergeCell ref="A3:H3"/>
    <mergeCell ref="A4:H4"/>
    <mergeCell ref="A5:H5"/>
  </mergeCells>
  <dataValidations count="8">
    <dataValidation type="decimal" errorStyle="warning" operator="greaterThan" allowBlank="1" showErrorMessage="1" errorTitle="Concentration sulfate" error="Indiquer la concentration mesurée en sulfate. Si la concentration est inférieure à la limite de quantification, introduire la limite sans signe &quot;&lt;&quot;" sqref="G58:G1048576 G24:G56" xr:uid="{C44668D8-CEEA-493D-99EA-A2E1234CC55D}">
      <formula1>0</formula1>
    </dataValidation>
    <dataValidation type="decimal" errorStyle="warning" operator="greaterThan" allowBlank="1" showErrorMessage="1" errorTitle="taille du lot" error="Introduire la masse totale du lot de granulats recyclés correspondant au prélèvement, toutes granulométries confondues" sqref="E24:E56" xr:uid="{F72153CD-783A-41AB-BAF1-7AA733C4928D}">
      <formula1>0</formula1>
    </dataValidation>
    <dataValidation type="list" errorStyle="warning" allowBlank="1" showErrorMessage="1" errorTitle="type de granulats recyclés" error="Introduire 1 des 3 types prévus dans la liste" sqref="D24:D56" xr:uid="{D01A7779-D150-47F5-B1CE-FE08CC623AEF}">
      <formula1>"béton, mixtes, enrobés bitumineux, graves de préscalpage mixtes, graves de préscalpage béton/bitume, pierres naturelles, matériaux pierreux"</formula1>
    </dataValidation>
    <dataValidation type="list" errorStyle="warning" allowBlank="1" showErrorMessage="1" errorTitle="type d'analyse" error="Indiquer s'il s'agit d'une analyse ou d'une contre-analyse (pour vérifier un premier constat de dépassement d'une première analyse.)" sqref="C24:C56" xr:uid="{BF252815-C1C4-4431-AAB0-B0E69E96DFD5}">
      <formula1>"analyse, contre-analyse"</formula1>
    </dataValidation>
    <dataValidation errorStyle="warning" operator="greaterThan" allowBlank="1" showErrorMessage="1" sqref="B24:B57" xr:uid="{4F79D80A-258D-43F0-8DE7-76C7AF3E4AE7}"/>
    <dataValidation type="list" errorStyle="information" allowBlank="1" showInputMessage="1" showErrorMessage="1" errorTitle="Granulométrie du lot" error="indiquer le d/D diamètre inférieur et supérieur des granulats recyclés" sqref="F24:F56" xr:uid="{6CE2C3F8-D8BD-4723-AF9F-6A791D1A692D}">
      <mc:AlternateContent xmlns:x12ac="http://schemas.microsoft.com/office/spreadsheetml/2011/1/ac" xmlns:mc="http://schemas.openxmlformats.org/markup-compatibility/2006">
        <mc:Choice Requires="x12ac">
          <x12ac:list>0/2, 0/4, 0/8, 0/20," 0/31,5", 0/40</x12ac:list>
        </mc:Choice>
        <mc:Fallback>
          <formula1>"0/2, 0/4, 0/8, 0/20, 0/31,5, 0/40"</formula1>
        </mc:Fallback>
      </mc:AlternateContent>
    </dataValidation>
    <dataValidation operator="greaterThanOrEqual" allowBlank="1" showErrorMessage="1" sqref="H24:H56" xr:uid="{4F7C0C91-24CC-4DA9-A8FF-FF36A37A7CF2}"/>
    <dataValidation type="date" errorStyle="warning" operator="greaterThan" allowBlank="1" showErrorMessage="1" errorTitle="date" error="Indiquer la date de prélèvement au format dd-mm-aa à partir du 01-01-2018" sqref="A24:A57" xr:uid="{A8AC3BF2-3721-485F-96F4-5169E113DC21}">
      <formula1>43101</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2A232-1328-489B-8001-CC1A84683085}">
  <dimension ref="A1:I96"/>
  <sheetViews>
    <sheetView workbookViewId="0">
      <selection activeCell="A16" sqref="A16"/>
    </sheetView>
  </sheetViews>
  <sheetFormatPr baseColWidth="10" defaultColWidth="0" defaultRowHeight="15" customHeight="1" zeroHeight="1"/>
  <cols>
    <col min="1" max="1" width="40" customWidth="1"/>
    <col min="2" max="2" width="19.296875" customWidth="1"/>
    <col min="3" max="3" width="14.59765625" customWidth="1"/>
    <col min="4" max="4" width="17.09765625" customWidth="1"/>
    <col min="5" max="5" width="18.3984375" customWidth="1"/>
    <col min="6" max="7" width="30.69921875" customWidth="1"/>
    <col min="8" max="8" width="16.69921875" customWidth="1"/>
    <col min="9" max="9" width="33.59765625" customWidth="1"/>
    <col min="10" max="16384" width="11.59765625" hidden="1"/>
  </cols>
  <sheetData>
    <row r="1" spans="1:9" ht="21" customHeight="1">
      <c r="A1" s="120" t="s">
        <v>0</v>
      </c>
      <c r="B1" s="125"/>
      <c r="C1" s="125"/>
      <c r="D1" s="125"/>
      <c r="E1" s="125"/>
      <c r="F1" s="125"/>
      <c r="G1" s="125"/>
      <c r="H1" s="125"/>
      <c r="I1" s="125"/>
    </row>
    <row r="2" spans="1:9" ht="21" customHeight="1">
      <c r="A2" s="120" t="s">
        <v>1</v>
      </c>
      <c r="B2" s="125"/>
      <c r="C2" s="125"/>
      <c r="D2" s="125"/>
      <c r="E2" s="125"/>
      <c r="F2" s="125"/>
      <c r="G2" s="125"/>
      <c r="H2" s="125"/>
      <c r="I2" s="125"/>
    </row>
    <row r="3" spans="1:9" ht="21" customHeight="1">
      <c r="A3" s="120"/>
      <c r="B3" s="125"/>
      <c r="C3" s="125"/>
      <c r="D3" s="125"/>
      <c r="E3" s="125"/>
      <c r="F3" s="125"/>
      <c r="G3" s="125"/>
      <c r="H3" s="125"/>
      <c r="I3" s="125"/>
    </row>
    <row r="4" spans="1:9" ht="21" customHeight="1">
      <c r="A4" s="120" t="s">
        <v>96</v>
      </c>
      <c r="B4" s="125"/>
      <c r="C4" s="125"/>
      <c r="D4" s="125"/>
      <c r="E4" s="125"/>
      <c r="F4" s="125"/>
      <c r="G4" s="125"/>
      <c r="H4" s="125"/>
      <c r="I4" s="125"/>
    </row>
    <row r="5" spans="1:9" ht="21.6" customHeight="1" thickBot="1">
      <c r="A5" s="122" t="s">
        <v>97</v>
      </c>
      <c r="B5" s="126"/>
      <c r="C5" s="126"/>
      <c r="D5" s="126"/>
      <c r="E5" s="126"/>
      <c r="F5" s="126"/>
      <c r="G5" s="126"/>
      <c r="H5" s="126"/>
      <c r="I5" s="126"/>
    </row>
    <row r="6" spans="1:9" ht="13.8"/>
    <row r="7" spans="1:9" ht="13.8"/>
    <row r="8" spans="1:9" ht="13.8">
      <c r="A8" s="61" t="s">
        <v>23</v>
      </c>
      <c r="B8" s="16">
        <f>Identification!B8</f>
        <v>0</v>
      </c>
      <c r="C8" s="75"/>
      <c r="D8" s="75"/>
      <c r="E8" s="75"/>
      <c r="F8" s="62"/>
      <c r="G8" s="62"/>
      <c r="H8" s="62"/>
    </row>
    <row r="9" spans="1:9" ht="13.8">
      <c r="A9" s="61" t="s">
        <v>24</v>
      </c>
      <c r="B9" s="16">
        <f>Identification!B9</f>
        <v>0</v>
      </c>
      <c r="C9" s="76"/>
      <c r="D9" s="76"/>
      <c r="E9" s="76"/>
      <c r="F9" s="29"/>
      <c r="G9" s="29"/>
      <c r="H9" s="29"/>
    </row>
    <row r="10" spans="1:9" ht="13.8">
      <c r="A10" s="61" t="s">
        <v>25</v>
      </c>
      <c r="B10" s="16">
        <f>Identification!B10</f>
        <v>0</v>
      </c>
      <c r="C10" s="76"/>
      <c r="D10" s="76"/>
      <c r="E10" s="76"/>
      <c r="F10" s="29"/>
      <c r="G10" s="29"/>
      <c r="H10" s="29"/>
    </row>
    <row r="11" spans="1:9" ht="13.8"/>
    <row r="12" spans="1:9" ht="13.8">
      <c r="A12" s="20" t="s">
        <v>26</v>
      </c>
      <c r="B12" s="63"/>
      <c r="C12" s="63"/>
      <c r="D12" s="63"/>
      <c r="E12" s="63"/>
      <c r="F12" s="63"/>
    </row>
    <row r="13" spans="1:9" ht="13.8"/>
    <row r="14" spans="1:9" s="140" customFormat="1" ht="34.5" customHeight="1">
      <c r="A14" s="140" t="s">
        <v>143</v>
      </c>
    </row>
    <row r="15" spans="1:9" s="77" customFormat="1" ht="32.25" customHeight="1">
      <c r="A15" s="140" t="s">
        <v>144</v>
      </c>
      <c r="B15" s="140"/>
      <c r="C15" s="140"/>
      <c r="D15" s="140"/>
      <c r="E15" s="140"/>
      <c r="F15" s="140"/>
      <c r="G15" s="140"/>
      <c r="H15" s="140"/>
      <c r="I15" s="140"/>
    </row>
    <row r="16" spans="1:9" ht="18" customHeight="1">
      <c r="A16" t="s">
        <v>145</v>
      </c>
    </row>
    <row r="17" spans="1:9" ht="13.8"/>
    <row r="18" spans="1:9" ht="13.8"/>
    <row r="19" spans="1:9" ht="14.4" thickBot="1">
      <c r="A19" s="59" t="s">
        <v>185</v>
      </c>
    </row>
    <row r="20" spans="1:9" s="77" customFormat="1" ht="43.8" thickBot="1">
      <c r="A20" s="175" t="s">
        <v>98</v>
      </c>
      <c r="B20" s="176" t="s">
        <v>99</v>
      </c>
      <c r="C20" s="175" t="s">
        <v>100</v>
      </c>
      <c r="D20" s="175" t="s">
        <v>101</v>
      </c>
      <c r="E20" s="175" t="s">
        <v>102</v>
      </c>
      <c r="F20" s="175" t="s">
        <v>103</v>
      </c>
      <c r="G20" s="175" t="s">
        <v>103</v>
      </c>
      <c r="H20" s="175" t="s">
        <v>104</v>
      </c>
      <c r="I20" s="175" t="s">
        <v>105</v>
      </c>
    </row>
    <row r="21" spans="1:9" thickBot="1">
      <c r="A21" s="177"/>
      <c r="B21" s="177"/>
      <c r="C21" s="177"/>
      <c r="D21" s="177"/>
      <c r="E21" s="178"/>
      <c r="F21" s="178"/>
      <c r="G21" s="178"/>
      <c r="H21" s="179"/>
      <c r="I21" s="179"/>
    </row>
    <row r="22" spans="1:9" thickBot="1">
      <c r="A22" s="180"/>
      <c r="B22" s="180"/>
      <c r="C22" s="180"/>
      <c r="D22" s="180"/>
      <c r="E22" s="181"/>
      <c r="F22" s="181"/>
      <c r="G22" s="181"/>
      <c r="H22" s="182"/>
      <c r="I22" s="182"/>
    </row>
    <row r="23" spans="1:9" thickBot="1">
      <c r="A23" s="177"/>
      <c r="B23" s="177"/>
      <c r="C23" s="177"/>
      <c r="D23" s="177"/>
      <c r="E23" s="178"/>
      <c r="F23" s="178"/>
      <c r="G23" s="178"/>
      <c r="H23" s="179"/>
      <c r="I23" s="179"/>
    </row>
    <row r="24" spans="1:9" thickBot="1">
      <c r="A24" s="180"/>
      <c r="B24" s="180"/>
      <c r="C24" s="180"/>
      <c r="D24" s="180"/>
      <c r="E24" s="181"/>
      <c r="F24" s="181"/>
      <c r="G24" s="181"/>
      <c r="H24" s="182"/>
      <c r="I24" s="182"/>
    </row>
    <row r="25" spans="1:9" thickBot="1">
      <c r="A25" s="177"/>
      <c r="B25" s="177"/>
      <c r="C25" s="177"/>
      <c r="D25" s="177"/>
      <c r="E25" s="178"/>
      <c r="F25" s="178"/>
      <c r="G25" s="178"/>
      <c r="H25" s="179"/>
      <c r="I25" s="179"/>
    </row>
    <row r="26" spans="1:9" thickBot="1">
      <c r="A26" s="180"/>
      <c r="B26" s="180"/>
      <c r="C26" s="180"/>
      <c r="D26" s="180"/>
      <c r="E26" s="181"/>
      <c r="F26" s="181"/>
      <c r="G26" s="181"/>
      <c r="H26" s="182"/>
      <c r="I26" s="182"/>
    </row>
    <row r="27" spans="1:9" thickBot="1">
      <c r="A27" s="177"/>
      <c r="B27" s="177"/>
      <c r="C27" s="177"/>
      <c r="D27" s="177"/>
      <c r="E27" s="178"/>
      <c r="F27" s="178"/>
      <c r="G27" s="178"/>
      <c r="H27" s="179"/>
      <c r="I27" s="179"/>
    </row>
    <row r="28" spans="1:9" thickBot="1">
      <c r="A28" s="180"/>
      <c r="B28" s="180"/>
      <c r="C28" s="180"/>
      <c r="D28" s="180"/>
      <c r="E28" s="181"/>
      <c r="F28" s="181"/>
      <c r="G28" s="181"/>
      <c r="H28" s="182"/>
      <c r="I28" s="182"/>
    </row>
    <row r="29" spans="1:9" thickBot="1">
      <c r="A29" s="177"/>
      <c r="B29" s="177"/>
      <c r="C29" s="177"/>
      <c r="D29" s="177"/>
      <c r="E29" s="178"/>
      <c r="F29" s="178"/>
      <c r="G29" s="178"/>
      <c r="H29" s="179"/>
      <c r="I29" s="179"/>
    </row>
    <row r="30" spans="1:9" thickBot="1">
      <c r="A30" s="180"/>
      <c r="B30" s="180"/>
      <c r="C30" s="180"/>
      <c r="D30" s="180"/>
      <c r="E30" s="181"/>
      <c r="F30" s="181"/>
      <c r="G30" s="181"/>
      <c r="H30" s="182"/>
      <c r="I30" s="182"/>
    </row>
    <row r="31" spans="1:9" thickBot="1">
      <c r="A31" s="177"/>
      <c r="B31" s="177"/>
      <c r="C31" s="177"/>
      <c r="D31" s="177"/>
      <c r="E31" s="178"/>
      <c r="F31" s="178"/>
      <c r="G31" s="178"/>
      <c r="H31" s="179"/>
      <c r="I31" s="179"/>
    </row>
    <row r="32" spans="1:9" thickBot="1">
      <c r="A32" s="180"/>
      <c r="B32" s="180"/>
      <c r="C32" s="180"/>
      <c r="D32" s="180"/>
      <c r="E32" s="181"/>
      <c r="F32" s="181"/>
      <c r="G32" s="181"/>
      <c r="H32" s="182"/>
      <c r="I32" s="182"/>
    </row>
    <row r="33" spans="1:9" thickBot="1">
      <c r="A33" s="177"/>
      <c r="B33" s="177"/>
      <c r="C33" s="177"/>
      <c r="D33" s="177"/>
      <c r="E33" s="178"/>
      <c r="F33" s="178"/>
      <c r="G33" s="178"/>
      <c r="H33" s="179"/>
      <c r="I33" s="179"/>
    </row>
    <row r="34" spans="1:9" thickBot="1">
      <c r="A34" s="180"/>
      <c r="B34" s="180"/>
      <c r="C34" s="180"/>
      <c r="D34" s="180"/>
      <c r="E34" s="181"/>
      <c r="F34" s="181"/>
      <c r="G34" s="181"/>
      <c r="H34" s="182"/>
      <c r="I34" s="182"/>
    </row>
    <row r="35" spans="1:9" thickBot="1">
      <c r="A35" s="177"/>
      <c r="B35" s="177"/>
      <c r="C35" s="177"/>
      <c r="D35" s="177"/>
      <c r="E35" s="178"/>
      <c r="F35" s="178"/>
      <c r="G35" s="178"/>
      <c r="H35" s="179"/>
      <c r="I35" s="179"/>
    </row>
    <row r="36" spans="1:9" thickBot="1">
      <c r="A36" s="180"/>
      <c r="B36" s="180"/>
      <c r="C36" s="180"/>
      <c r="D36" s="180"/>
      <c r="E36" s="181"/>
      <c r="F36" s="181"/>
      <c r="G36" s="181"/>
      <c r="H36" s="182"/>
      <c r="I36" s="182"/>
    </row>
    <row r="37" spans="1:9" thickBot="1">
      <c r="A37" s="177"/>
      <c r="B37" s="177"/>
      <c r="C37" s="177"/>
      <c r="D37" s="177"/>
      <c r="E37" s="178"/>
      <c r="F37" s="178"/>
      <c r="G37" s="178"/>
      <c r="H37" s="179"/>
      <c r="I37" s="179"/>
    </row>
    <row r="38" spans="1:9" thickBot="1">
      <c r="A38" s="180"/>
      <c r="B38" s="180"/>
      <c r="C38" s="180"/>
      <c r="D38" s="180"/>
      <c r="E38" s="181"/>
      <c r="F38" s="181"/>
      <c r="G38" s="181"/>
      <c r="H38" s="182"/>
      <c r="I38" s="182"/>
    </row>
    <row r="39" spans="1:9" thickBot="1">
      <c r="A39" s="177"/>
      <c r="B39" s="177"/>
      <c r="C39" s="177"/>
      <c r="D39" s="177"/>
      <c r="E39" s="178"/>
      <c r="F39" s="178"/>
      <c r="G39" s="178"/>
      <c r="H39" s="179"/>
      <c r="I39" s="179"/>
    </row>
    <row r="40" spans="1:9" thickBot="1">
      <c r="A40" s="180"/>
      <c r="B40" s="180"/>
      <c r="C40" s="180"/>
      <c r="D40" s="180"/>
      <c r="E40" s="181"/>
      <c r="F40" s="181"/>
      <c r="G40" s="181"/>
      <c r="H40" s="182"/>
      <c r="I40" s="182"/>
    </row>
    <row r="41" spans="1:9" thickBot="1">
      <c r="A41" s="177"/>
      <c r="B41" s="177"/>
      <c r="C41" s="177"/>
      <c r="D41" s="177"/>
      <c r="E41" s="178"/>
      <c r="F41" s="178"/>
      <c r="G41" s="178"/>
      <c r="H41" s="179"/>
      <c r="I41" s="179"/>
    </row>
    <row r="42" spans="1:9" thickBot="1">
      <c r="A42" s="180"/>
      <c r="B42" s="180"/>
      <c r="C42" s="180"/>
      <c r="D42" s="180"/>
      <c r="E42" s="181"/>
      <c r="F42" s="181"/>
      <c r="G42" s="181"/>
      <c r="H42" s="182"/>
      <c r="I42" s="182"/>
    </row>
    <row r="43" spans="1:9" thickBot="1">
      <c r="A43" s="177"/>
      <c r="B43" s="177"/>
      <c r="C43" s="177"/>
      <c r="D43" s="177"/>
      <c r="E43" s="178"/>
      <c r="F43" s="178"/>
      <c r="G43" s="178"/>
      <c r="H43" s="179"/>
      <c r="I43" s="179"/>
    </row>
    <row r="44" spans="1:9" thickBot="1">
      <c r="A44" s="180"/>
      <c r="B44" s="180"/>
      <c r="C44" s="180"/>
      <c r="D44" s="180"/>
      <c r="E44" s="181"/>
      <c r="F44" s="181"/>
      <c r="G44" s="181"/>
      <c r="H44" s="182"/>
      <c r="I44" s="182"/>
    </row>
    <row r="45" spans="1:9" thickBot="1">
      <c r="A45" s="177"/>
      <c r="B45" s="177"/>
      <c r="C45" s="177"/>
      <c r="D45" s="177"/>
      <c r="E45" s="178"/>
      <c r="F45" s="178"/>
      <c r="G45" s="178"/>
      <c r="H45" s="179"/>
      <c r="I45" s="179"/>
    </row>
    <row r="46" spans="1:9" thickBot="1">
      <c r="A46" s="180"/>
      <c r="B46" s="180"/>
      <c r="C46" s="180"/>
      <c r="D46" s="180"/>
      <c r="E46" s="181"/>
      <c r="F46" s="181"/>
      <c r="G46" s="181"/>
      <c r="H46" s="182"/>
      <c r="I46" s="182"/>
    </row>
    <row r="47" spans="1:9" ht="12.6" customHeight="1" thickBot="1">
      <c r="A47" s="177"/>
      <c r="B47" s="177"/>
      <c r="C47" s="177"/>
      <c r="D47" s="177"/>
      <c r="E47" s="178"/>
      <c r="F47" s="178"/>
      <c r="G47" s="178"/>
      <c r="H47" s="179"/>
      <c r="I47" s="179"/>
    </row>
    <row r="48" spans="1:9" thickBot="1">
      <c r="A48" s="180"/>
      <c r="B48" s="180"/>
      <c r="C48" s="180"/>
      <c r="D48" s="180"/>
      <c r="E48" s="181"/>
      <c r="F48" s="181"/>
      <c r="G48" s="181"/>
      <c r="H48" s="182"/>
      <c r="I48" s="182"/>
    </row>
    <row r="49" spans="1:9" thickBot="1">
      <c r="A49" s="177"/>
      <c r="B49" s="177"/>
      <c r="C49" s="177"/>
      <c r="D49" s="177"/>
      <c r="E49" s="178"/>
      <c r="F49" s="178"/>
      <c r="G49" s="178"/>
      <c r="H49" s="179"/>
      <c r="I49" s="179"/>
    </row>
    <row r="50" spans="1:9" thickBot="1">
      <c r="A50" s="180"/>
      <c r="B50" s="180"/>
      <c r="C50" s="180"/>
      <c r="D50" s="180"/>
      <c r="E50" s="181"/>
      <c r="F50" s="181"/>
      <c r="G50" s="181"/>
      <c r="H50" s="182"/>
      <c r="I50" s="182"/>
    </row>
    <row r="51" spans="1:9" s="59" customFormat="1" thickBot="1">
      <c r="A51" s="100" t="s">
        <v>141</v>
      </c>
      <c r="B51" s="141" t="s">
        <v>147</v>
      </c>
      <c r="C51" s="142"/>
      <c r="D51" s="142"/>
      <c r="E51" s="142"/>
      <c r="F51" s="142"/>
      <c r="G51" s="142"/>
      <c r="H51" s="142"/>
      <c r="I51" s="143"/>
    </row>
    <row r="52" spans="1:9" ht="14.4" thickBot="1"/>
    <row r="53" spans="1:9" ht="13.8">
      <c r="A53" s="154" t="s">
        <v>106</v>
      </c>
      <c r="B53" s="155"/>
      <c r="C53" s="155"/>
      <c r="D53" s="155"/>
      <c r="E53" s="155"/>
      <c r="F53" s="155"/>
      <c r="G53" s="155"/>
      <c r="H53" s="155"/>
      <c r="I53" s="156"/>
    </row>
    <row r="54" spans="1:9" ht="13.8">
      <c r="A54" s="157" t="s">
        <v>142</v>
      </c>
      <c r="B54" s="158"/>
      <c r="C54" s="158"/>
      <c r="D54" s="158"/>
      <c r="E54" s="158"/>
      <c r="F54" s="158"/>
      <c r="G54" s="158"/>
      <c r="H54" s="158"/>
      <c r="I54" s="159"/>
    </row>
    <row r="55" spans="1:9" ht="13.8">
      <c r="A55" s="157"/>
      <c r="B55" s="158"/>
      <c r="C55" s="158"/>
      <c r="D55" s="158"/>
      <c r="E55" s="158"/>
      <c r="F55" s="158"/>
      <c r="G55" s="158"/>
      <c r="H55" s="158"/>
      <c r="I55" s="159"/>
    </row>
    <row r="56" spans="1:9" ht="13.8">
      <c r="A56" s="157"/>
      <c r="B56" s="158"/>
      <c r="C56" s="158"/>
      <c r="D56" s="158"/>
      <c r="E56" s="158"/>
      <c r="F56" s="158"/>
      <c r="G56" s="158"/>
      <c r="H56" s="158"/>
      <c r="I56" s="159"/>
    </row>
    <row r="57" spans="1:9" ht="13.8">
      <c r="A57" s="157"/>
      <c r="B57" s="158"/>
      <c r="C57" s="158"/>
      <c r="D57" s="158"/>
      <c r="E57" s="158"/>
      <c r="F57" s="158"/>
      <c r="G57" s="158"/>
      <c r="H57" s="158"/>
      <c r="I57" s="159"/>
    </row>
    <row r="58" spans="1:9" ht="13.8">
      <c r="A58" s="157"/>
      <c r="B58" s="158"/>
      <c r="C58" s="158"/>
      <c r="D58" s="158"/>
      <c r="E58" s="158"/>
      <c r="F58" s="158"/>
      <c r="G58" s="158"/>
      <c r="H58" s="158"/>
      <c r="I58" s="159"/>
    </row>
    <row r="59" spans="1:9" ht="13.8">
      <c r="A59" s="157"/>
      <c r="B59" s="158"/>
      <c r="C59" s="158"/>
      <c r="D59" s="158"/>
      <c r="E59" s="158"/>
      <c r="F59" s="158"/>
      <c r="G59" s="158"/>
      <c r="H59" s="158"/>
      <c r="I59" s="159"/>
    </row>
    <row r="60" spans="1:9" ht="13.8">
      <c r="A60" s="157"/>
      <c r="B60" s="158"/>
      <c r="C60" s="158"/>
      <c r="D60" s="158"/>
      <c r="E60" s="158"/>
      <c r="F60" s="158"/>
      <c r="G60" s="158"/>
      <c r="H60" s="158"/>
      <c r="I60" s="159"/>
    </row>
    <row r="61" spans="1:9" ht="13.8">
      <c r="A61" s="157"/>
      <c r="B61" s="158"/>
      <c r="C61" s="158"/>
      <c r="D61" s="158"/>
      <c r="E61" s="158"/>
      <c r="F61" s="158"/>
      <c r="G61" s="158"/>
      <c r="H61" s="158"/>
      <c r="I61" s="159"/>
    </row>
    <row r="62" spans="1:9" ht="13.8">
      <c r="A62" s="157"/>
      <c r="B62" s="158"/>
      <c r="C62" s="158"/>
      <c r="D62" s="158"/>
      <c r="E62" s="158"/>
      <c r="F62" s="158"/>
      <c r="G62" s="158"/>
      <c r="H62" s="158"/>
      <c r="I62" s="159"/>
    </row>
    <row r="63" spans="1:9" ht="13.8">
      <c r="A63" s="157"/>
      <c r="B63" s="158"/>
      <c r="C63" s="158"/>
      <c r="D63" s="158"/>
      <c r="E63" s="158"/>
      <c r="F63" s="158"/>
      <c r="G63" s="158"/>
      <c r="H63" s="158"/>
      <c r="I63" s="159"/>
    </row>
    <row r="64" spans="1:9" ht="13.8">
      <c r="A64" s="157"/>
      <c r="B64" s="158"/>
      <c r="C64" s="158"/>
      <c r="D64" s="158"/>
      <c r="E64" s="158"/>
      <c r="F64" s="158"/>
      <c r="G64" s="158"/>
      <c r="H64" s="158"/>
      <c r="I64" s="159"/>
    </row>
    <row r="65" spans="1:9" ht="13.8">
      <c r="A65" s="157"/>
      <c r="B65" s="158"/>
      <c r="C65" s="158"/>
      <c r="D65" s="158"/>
      <c r="E65" s="158"/>
      <c r="F65" s="158"/>
      <c r="G65" s="158"/>
      <c r="H65" s="158"/>
      <c r="I65" s="159"/>
    </row>
    <row r="66" spans="1:9" ht="13.8">
      <c r="A66" s="157"/>
      <c r="B66" s="158"/>
      <c r="C66" s="158"/>
      <c r="D66" s="158"/>
      <c r="E66" s="158"/>
      <c r="F66" s="158"/>
      <c r="G66" s="158"/>
      <c r="H66" s="158"/>
      <c r="I66" s="159"/>
    </row>
    <row r="67" spans="1:9" ht="13.8">
      <c r="A67" s="157"/>
      <c r="B67" s="158"/>
      <c r="C67" s="158"/>
      <c r="D67" s="158"/>
      <c r="E67" s="158"/>
      <c r="F67" s="158"/>
      <c r="G67" s="158"/>
      <c r="H67" s="158"/>
      <c r="I67" s="159"/>
    </row>
    <row r="68" spans="1:9" ht="13.8">
      <c r="A68" s="157"/>
      <c r="B68" s="158"/>
      <c r="C68" s="158"/>
      <c r="D68" s="158"/>
      <c r="E68" s="158"/>
      <c r="F68" s="158"/>
      <c r="G68" s="158"/>
      <c r="H68" s="158"/>
      <c r="I68" s="159"/>
    </row>
    <row r="69" spans="1:9" ht="14.4" thickBot="1">
      <c r="A69" s="160"/>
      <c r="B69" s="161"/>
      <c r="C69" s="161"/>
      <c r="D69" s="161"/>
      <c r="E69" s="161"/>
      <c r="F69" s="161"/>
      <c r="G69" s="161"/>
      <c r="H69" s="161"/>
      <c r="I69" s="162"/>
    </row>
    <row r="70" spans="1:9" ht="14.4" thickBot="1"/>
    <row r="71" spans="1:9" ht="15" customHeight="1">
      <c r="A71" s="154" t="s">
        <v>107</v>
      </c>
      <c r="B71" s="155"/>
      <c r="C71" s="155"/>
      <c r="D71" s="155"/>
      <c r="E71" s="155"/>
      <c r="F71" s="155"/>
      <c r="G71" s="155"/>
      <c r="H71" s="155"/>
      <c r="I71" s="156"/>
    </row>
    <row r="72" spans="1:9" ht="13.8">
      <c r="A72" s="157" t="s">
        <v>142</v>
      </c>
      <c r="B72" s="158"/>
      <c r="C72" s="158"/>
      <c r="D72" s="158"/>
      <c r="E72" s="158"/>
      <c r="F72" s="158"/>
      <c r="G72" s="158"/>
      <c r="H72" s="158"/>
      <c r="I72" s="159"/>
    </row>
    <row r="73" spans="1:9" ht="13.8">
      <c r="A73" s="157"/>
      <c r="B73" s="158"/>
      <c r="C73" s="158"/>
      <c r="D73" s="158"/>
      <c r="E73" s="158"/>
      <c r="F73" s="158"/>
      <c r="G73" s="158"/>
      <c r="H73" s="158"/>
      <c r="I73" s="159"/>
    </row>
    <row r="74" spans="1:9" ht="13.8">
      <c r="A74" s="157"/>
      <c r="B74" s="158"/>
      <c r="C74" s="158"/>
      <c r="D74" s="158"/>
      <c r="E74" s="158"/>
      <c r="F74" s="158"/>
      <c r="G74" s="158"/>
      <c r="H74" s="158"/>
      <c r="I74" s="159"/>
    </row>
    <row r="75" spans="1:9" ht="13.8">
      <c r="A75" s="157"/>
      <c r="B75" s="158"/>
      <c r="C75" s="158"/>
      <c r="D75" s="158"/>
      <c r="E75" s="158"/>
      <c r="F75" s="158"/>
      <c r="G75" s="158"/>
      <c r="H75" s="158"/>
      <c r="I75" s="159"/>
    </row>
    <row r="76" spans="1:9" ht="13.8">
      <c r="A76" s="157"/>
      <c r="B76" s="158"/>
      <c r="C76" s="158"/>
      <c r="D76" s="158"/>
      <c r="E76" s="158"/>
      <c r="F76" s="158"/>
      <c r="G76" s="158"/>
      <c r="H76" s="158"/>
      <c r="I76" s="159"/>
    </row>
    <row r="77" spans="1:9" ht="13.8">
      <c r="A77" s="157"/>
      <c r="B77" s="158"/>
      <c r="C77" s="158"/>
      <c r="D77" s="158"/>
      <c r="E77" s="158"/>
      <c r="F77" s="158"/>
      <c r="G77" s="158"/>
      <c r="H77" s="158"/>
      <c r="I77" s="159"/>
    </row>
    <row r="78" spans="1:9" ht="13.8">
      <c r="A78" s="157"/>
      <c r="B78" s="158"/>
      <c r="C78" s="158"/>
      <c r="D78" s="158"/>
      <c r="E78" s="158"/>
      <c r="F78" s="158"/>
      <c r="G78" s="158"/>
      <c r="H78" s="158"/>
      <c r="I78" s="159"/>
    </row>
    <row r="79" spans="1:9" ht="13.8">
      <c r="A79" s="157"/>
      <c r="B79" s="158"/>
      <c r="C79" s="158"/>
      <c r="D79" s="158"/>
      <c r="E79" s="158"/>
      <c r="F79" s="158"/>
      <c r="G79" s="158"/>
      <c r="H79" s="158"/>
      <c r="I79" s="159"/>
    </row>
    <row r="80" spans="1:9" ht="13.8">
      <c r="A80" s="157"/>
      <c r="B80" s="158"/>
      <c r="C80" s="158"/>
      <c r="D80" s="158"/>
      <c r="E80" s="158"/>
      <c r="F80" s="158"/>
      <c r="G80" s="158"/>
      <c r="H80" s="158"/>
      <c r="I80" s="159"/>
    </row>
    <row r="81" spans="1:9" ht="13.8">
      <c r="A81" s="157"/>
      <c r="B81" s="158"/>
      <c r="C81" s="158"/>
      <c r="D81" s="158"/>
      <c r="E81" s="158"/>
      <c r="F81" s="158"/>
      <c r="G81" s="158"/>
      <c r="H81" s="158"/>
      <c r="I81" s="159"/>
    </row>
    <row r="82" spans="1:9" ht="13.8">
      <c r="A82" s="157"/>
      <c r="B82" s="158"/>
      <c r="C82" s="158"/>
      <c r="D82" s="158"/>
      <c r="E82" s="158"/>
      <c r="F82" s="158"/>
      <c r="G82" s="158"/>
      <c r="H82" s="158"/>
      <c r="I82" s="159"/>
    </row>
    <row r="83" spans="1:9" ht="13.8">
      <c r="A83" s="157"/>
      <c r="B83" s="158"/>
      <c r="C83" s="158"/>
      <c r="D83" s="158"/>
      <c r="E83" s="158"/>
      <c r="F83" s="158"/>
      <c r="G83" s="158"/>
      <c r="H83" s="158"/>
      <c r="I83" s="159"/>
    </row>
    <row r="84" spans="1:9" ht="14.4" thickBot="1">
      <c r="A84" s="160"/>
      <c r="B84" s="161"/>
      <c r="C84" s="161"/>
      <c r="D84" s="161"/>
      <c r="E84" s="161"/>
      <c r="F84" s="161"/>
      <c r="G84" s="161"/>
      <c r="H84" s="161"/>
      <c r="I84" s="162"/>
    </row>
    <row r="85" spans="1:9" ht="15" customHeight="1"/>
    <row r="86" spans="1:9" ht="15" customHeight="1"/>
    <row r="87" spans="1:9" ht="15" customHeight="1"/>
    <row r="88" spans="1:9" ht="15" customHeight="1"/>
    <row r="89" spans="1:9" ht="15" customHeight="1"/>
    <row r="90" spans="1:9" ht="15" customHeight="1"/>
    <row r="91" spans="1:9" ht="15" customHeight="1"/>
    <row r="92" spans="1:9" ht="15" customHeight="1"/>
    <row r="93" spans="1:9" ht="15" customHeight="1"/>
    <row r="94" spans="1:9" ht="15" customHeight="1"/>
    <row r="95" spans="1:9" ht="15" customHeight="1"/>
    <row r="96" spans="1:9" ht="15" customHeight="1"/>
  </sheetData>
  <sheetProtection sheet="1" objects="1" scenarios="1" insertRows="0"/>
  <mergeCells count="12">
    <mergeCell ref="A71:I71"/>
    <mergeCell ref="A72:I84"/>
    <mergeCell ref="A15:I15"/>
    <mergeCell ref="A1:I1"/>
    <mergeCell ref="A2:I2"/>
    <mergeCell ref="A3:I3"/>
    <mergeCell ref="A4:I4"/>
    <mergeCell ref="A5:I5"/>
    <mergeCell ref="A14:XFD14"/>
    <mergeCell ref="B51:I51"/>
    <mergeCell ref="A53:I53"/>
    <mergeCell ref="A54:I69"/>
  </mergeCells>
  <dataValidations count="10">
    <dataValidation type="decimal" errorStyle="warning" operator="greaterThanOrEqual" allowBlank="1" showErrorMessage="1" error="Indiquer le tonnage du lot" sqref="H21:H50" xr:uid="{E9559104-6E30-4853-AB4C-78C4CD3B4FC2}">
      <formula1>0</formula1>
    </dataValidation>
    <dataValidation type="list" errorStyle="warning" allowBlank="1" showInputMessage="1" showErrorMessage="1" error="Choisir le paramètre concerné par le dépassment " sqref="E21:G50" xr:uid="{A45BD337-43DE-4C54-A7A0-8213617F1FCE}">
      <formula1>"pH, métaux sur lixiviat, nitrites sur lixiviat, cyanure sur lixviat, sulfates sur lixiviat, HAP sur lixiviat, autre paramètre sur lixiviat, hydrocarbures C10-C40 sur déchet brut, EOX sur déchet brut, benzo(a)pyrene sur déchet brut"</formula1>
    </dataValidation>
    <dataValidation type="list" errorStyle="warning" allowBlank="1" showErrorMessage="1" error="Choisir &quot;Oui&quot;ou &quot;Non&quot;" sqref="C21" xr:uid="{430156E7-1C79-47B8-8840-86DC4A951577}">
      <formula1>"Oui, Non"</formula1>
    </dataValidation>
    <dataValidation type="list" allowBlank="1" showErrorMessage="1" errorTitle="type de granulats recyclés" error="Veuillez saisir un type dans la liste." promptTitle="type de granulats recyclés" sqref="A21" xr:uid="{56684990-706F-4458-8A4B-6FA6592CFA0F}">
      <formula1>"béton, mixtes, enrobés bitumineux, graves de préscalpage mixtes, graves de préscalpage béton/bitume, pierres naturelles, matériaux pierreux"</formula1>
    </dataValidation>
    <dataValidation type="list" errorStyle="warning" allowBlank="1" showErrorMessage="1" error="&quot;Conforme&quot; ou &quot;Non-conforme&quot;" sqref="D21:D50" xr:uid="{3BD35188-C35B-44B4-B434-A392C3C21990}">
      <formula1>"Conforme, Non-conforme"</formula1>
    </dataValidation>
    <dataValidation type="list" errorStyle="warning" allowBlank="1" showErrorMessage="1" error="&quot;Oui&quot;ou &quot;Non&quot;" sqref="C22:C50" xr:uid="{0D629B01-165C-4EBC-AD44-256B148A4A28}">
      <formula1>"Oui, Non"</formula1>
    </dataValidation>
    <dataValidation type="list" errorStyle="warning" allowBlank="1" showErrorMessage="1" errorTitle="type de granulats recyclés" error="Veuillez saisir un type dans la liste" promptTitle="type de granulats recyclés" sqref="A22:A50" xr:uid="{6226D7AC-84EF-451B-8983-85072AB508C4}">
      <formula1>"béton, mixtes, enrobés bitumineux, graves de préscalpage mixtes, graves de préscalpage béton/bitume, pierres naturelles, matériaux pierreux"</formula1>
    </dataValidation>
    <dataValidation type="date" errorStyle="warning" operator="greaterThan" allowBlank="1" showErrorMessage="1" errorTitle="date" error="Indiquer la date de prélèvement au format dd-mm-aa à partir du 01-01-2018" sqref="A51" xr:uid="{96A0B89B-573C-488B-B9CA-5F58EEDEBD5D}">
      <formula1>43101</formula1>
    </dataValidation>
    <dataValidation errorStyle="warning" operator="greaterThan" allowBlank="1" showErrorMessage="1" sqref="B51" xr:uid="{F970194B-A7AC-46F2-8407-3F2C08FE9E3F}"/>
    <dataValidation type="list" errorStyle="warning" allowBlank="1" showInputMessage="1" showErrorMessage="1" errorTitle="Année de production" error="Veuillez remplir 2023, 2024 ou 2025" promptTitle="année de production" sqref="B21:B50" xr:uid="{81C659BA-03D0-4832-AC9F-B60F341ACCC3}">
      <formula1>"2023,2024,2025"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0C180-F41A-45C5-B6D6-9C7F46753C91}">
  <dimension ref="A1:N43"/>
  <sheetViews>
    <sheetView topLeftCell="A13" workbookViewId="0">
      <selection activeCell="J22" sqref="B20:J22"/>
    </sheetView>
  </sheetViews>
  <sheetFormatPr baseColWidth="10" defaultColWidth="0" defaultRowHeight="13.8" zeroHeight="1"/>
  <cols>
    <col min="1" max="1" width="27.59765625" customWidth="1"/>
    <col min="2" max="5" width="18.69921875" customWidth="1"/>
    <col min="6" max="6" width="27.59765625" customWidth="1"/>
    <col min="7" max="8" width="18.69921875" customWidth="1"/>
    <col min="9" max="9" width="23.296875" customWidth="1"/>
    <col min="10" max="10" width="31.09765625" customWidth="1"/>
    <col min="11" max="12" width="11.59765625" hidden="1" customWidth="1"/>
    <col min="13" max="14" width="0" hidden="1" customWidth="1"/>
    <col min="15" max="16384" width="11.59765625" hidden="1"/>
  </cols>
  <sheetData>
    <row r="1" spans="1:10" ht="21">
      <c r="A1" s="118" t="s">
        <v>0</v>
      </c>
      <c r="B1" s="124"/>
      <c r="C1" s="124"/>
      <c r="D1" s="124"/>
      <c r="E1" s="124"/>
      <c r="F1" s="124"/>
      <c r="G1" s="124"/>
      <c r="H1" s="124"/>
      <c r="I1" s="124"/>
      <c r="J1" s="124"/>
    </row>
    <row r="2" spans="1:10" ht="21">
      <c r="A2" s="120" t="s">
        <v>1</v>
      </c>
      <c r="B2" s="125"/>
      <c r="C2" s="125"/>
      <c r="D2" s="125"/>
      <c r="E2" s="125"/>
      <c r="F2" s="125"/>
      <c r="G2" s="125"/>
      <c r="H2" s="125"/>
      <c r="I2" s="125"/>
      <c r="J2" s="125"/>
    </row>
    <row r="3" spans="1:10" ht="21">
      <c r="A3" s="120"/>
      <c r="B3" s="125"/>
      <c r="C3" s="125"/>
      <c r="D3" s="125"/>
      <c r="E3" s="125"/>
      <c r="F3" s="125"/>
      <c r="G3" s="125"/>
      <c r="H3" s="125"/>
      <c r="I3" s="125"/>
      <c r="J3" s="125"/>
    </row>
    <row r="4" spans="1:10" ht="21.6" thickBot="1">
      <c r="A4" s="122" t="s">
        <v>95</v>
      </c>
      <c r="B4" s="126"/>
      <c r="C4" s="126"/>
      <c r="D4" s="126"/>
      <c r="E4" s="126"/>
      <c r="F4" s="126"/>
      <c r="G4" s="126"/>
      <c r="H4" s="126"/>
      <c r="I4" s="126"/>
      <c r="J4" s="126"/>
    </row>
    <row r="5" spans="1:10"/>
    <row r="6" spans="1:10"/>
    <row r="7" spans="1:10">
      <c r="A7" s="61" t="s">
        <v>23</v>
      </c>
      <c r="B7" s="16">
        <f>Identification!B8</f>
        <v>0</v>
      </c>
      <c r="C7" s="62"/>
      <c r="D7" s="62"/>
      <c r="E7" s="62"/>
      <c r="F7" s="62"/>
      <c r="G7" s="62"/>
      <c r="H7" s="62"/>
      <c r="I7" s="62"/>
      <c r="J7" s="29"/>
    </row>
    <row r="8" spans="1:10">
      <c r="A8" s="61" t="s">
        <v>24</v>
      </c>
      <c r="B8" s="16">
        <f>Identification!B9</f>
        <v>0</v>
      </c>
      <c r="C8" s="29"/>
      <c r="D8" s="29"/>
      <c r="E8" s="29"/>
      <c r="F8" s="29"/>
      <c r="G8" s="29"/>
      <c r="H8" s="29"/>
      <c r="I8" s="29"/>
      <c r="J8" s="29"/>
    </row>
    <row r="9" spans="1:10">
      <c r="A9" s="61" t="s">
        <v>25</v>
      </c>
      <c r="B9" s="16">
        <f>Identification!B10</f>
        <v>0</v>
      </c>
      <c r="C9" s="29"/>
      <c r="D9" s="29"/>
      <c r="E9" s="29"/>
      <c r="F9" s="29"/>
      <c r="G9" s="29"/>
      <c r="H9" s="29"/>
      <c r="I9" s="29"/>
      <c r="J9" s="29"/>
    </row>
    <row r="10" spans="1:10"/>
    <row r="11" spans="1:10">
      <c r="A11" s="20" t="s">
        <v>26</v>
      </c>
      <c r="B11" s="63"/>
      <c r="C11" s="63"/>
      <c r="D11" s="63"/>
    </row>
    <row r="12" spans="1:10" ht="15" customHeight="1">
      <c r="A12" s="140" t="s">
        <v>108</v>
      </c>
      <c r="B12" s="140"/>
      <c r="C12" s="140"/>
      <c r="D12" s="140"/>
      <c r="E12" s="140"/>
      <c r="F12" s="140"/>
      <c r="G12" s="140"/>
      <c r="H12" s="140"/>
      <c r="I12" s="140"/>
      <c r="J12" s="140"/>
    </row>
    <row r="13" spans="1:10" ht="15" customHeight="1">
      <c r="A13" s="140" t="s">
        <v>109</v>
      </c>
      <c r="B13" s="140"/>
      <c r="C13" s="140"/>
      <c r="D13" s="140"/>
      <c r="E13" s="140"/>
      <c r="F13" s="140"/>
      <c r="G13" s="140"/>
      <c r="H13" s="140"/>
      <c r="I13" s="140"/>
      <c r="J13" s="140"/>
    </row>
    <row r="14" spans="1:10" ht="30" customHeight="1">
      <c r="A14" s="64"/>
      <c r="B14" s="140" t="s">
        <v>110</v>
      </c>
      <c r="C14" s="140"/>
      <c r="D14" s="140"/>
      <c r="E14" s="140"/>
      <c r="F14" s="140"/>
      <c r="G14" s="140"/>
      <c r="H14" s="140"/>
      <c r="I14" s="140"/>
      <c r="J14" s="140"/>
    </row>
    <row r="15" spans="1:10" ht="15" customHeight="1">
      <c r="A15" s="64"/>
      <c r="B15" s="140" t="s">
        <v>111</v>
      </c>
      <c r="C15" s="140"/>
      <c r="D15" s="140"/>
      <c r="E15" s="140"/>
      <c r="F15" s="140"/>
      <c r="G15" s="140"/>
      <c r="H15" s="140"/>
      <c r="I15" s="140"/>
      <c r="J15" s="140"/>
    </row>
    <row r="16" spans="1:10"/>
    <row r="17" spans="1:10"/>
    <row r="18" spans="1:10" s="77" customFormat="1" ht="57.6">
      <c r="A18" s="78" t="s">
        <v>32</v>
      </c>
      <c r="B18" s="78" t="s">
        <v>170</v>
      </c>
      <c r="C18" s="78" t="s">
        <v>169</v>
      </c>
      <c r="D18" s="78" t="s">
        <v>168</v>
      </c>
      <c r="E18" s="78" t="s">
        <v>166</v>
      </c>
      <c r="F18" s="78" t="s">
        <v>167</v>
      </c>
      <c r="G18" s="163" t="s">
        <v>165</v>
      </c>
      <c r="H18" s="164"/>
      <c r="I18" s="78" t="s">
        <v>112</v>
      </c>
      <c r="J18" s="79" t="s">
        <v>113</v>
      </c>
    </row>
    <row r="19" spans="1:10" s="77" customFormat="1" ht="14.4">
      <c r="A19" s="88" t="s">
        <v>171</v>
      </c>
      <c r="B19" s="90" t="s">
        <v>162</v>
      </c>
      <c r="C19" s="90" t="s">
        <v>162</v>
      </c>
      <c r="D19" s="90" t="s">
        <v>162</v>
      </c>
      <c r="E19" s="90" t="s">
        <v>163</v>
      </c>
      <c r="F19" s="90" t="s">
        <v>164</v>
      </c>
      <c r="G19" s="90" t="s">
        <v>174</v>
      </c>
      <c r="H19" s="90" t="s">
        <v>175</v>
      </c>
      <c r="I19" s="89" t="s">
        <v>186</v>
      </c>
      <c r="J19" s="79"/>
    </row>
    <row r="20" spans="1:10" ht="14.4">
      <c r="A20" s="80">
        <v>2023</v>
      </c>
      <c r="B20" s="31"/>
      <c r="C20" s="31"/>
      <c r="D20" s="31"/>
      <c r="E20" s="31"/>
      <c r="F20" s="31"/>
      <c r="G20" s="31"/>
      <c r="H20" s="31"/>
      <c r="I20" s="31"/>
      <c r="J20" s="32"/>
    </row>
    <row r="21" spans="1:10" ht="14.4">
      <c r="A21" s="80">
        <v>2024</v>
      </c>
      <c r="B21" s="31"/>
      <c r="C21" s="31"/>
      <c r="D21" s="31"/>
      <c r="E21" s="31"/>
      <c r="F21" s="31"/>
      <c r="G21" s="31"/>
      <c r="H21" s="31"/>
      <c r="I21" s="31"/>
      <c r="J21" s="32"/>
    </row>
    <row r="22" spans="1:10" ht="14.4">
      <c r="A22" s="80">
        <v>2025</v>
      </c>
      <c r="B22" s="31"/>
      <c r="C22" s="31"/>
      <c r="D22" s="31"/>
      <c r="E22" s="31"/>
      <c r="F22" s="31"/>
      <c r="G22" s="31"/>
      <c r="H22" s="31"/>
      <c r="I22" s="31"/>
      <c r="J22" s="32"/>
    </row>
    <row r="23" spans="1:10" ht="14.4" thickBot="1"/>
    <row r="24" spans="1:10" ht="36.75" customHeight="1">
      <c r="A24" s="154" t="s">
        <v>114</v>
      </c>
      <c r="B24" s="155"/>
      <c r="C24" s="155"/>
      <c r="D24" s="155"/>
      <c r="E24" s="155"/>
      <c r="F24" s="155"/>
      <c r="G24" s="155"/>
      <c r="H24" s="155"/>
      <c r="I24" s="155"/>
      <c r="J24" s="156"/>
    </row>
    <row r="25" spans="1:10" ht="15" customHeight="1">
      <c r="A25" s="157" t="s">
        <v>142</v>
      </c>
      <c r="B25" s="158"/>
      <c r="C25" s="158"/>
      <c r="D25" s="158"/>
      <c r="E25" s="158"/>
      <c r="F25" s="158"/>
      <c r="G25" s="158"/>
      <c r="H25" s="158"/>
      <c r="I25" s="158"/>
      <c r="J25" s="159"/>
    </row>
    <row r="26" spans="1:10">
      <c r="A26" s="157"/>
      <c r="B26" s="158"/>
      <c r="C26" s="158"/>
      <c r="D26" s="158"/>
      <c r="E26" s="158"/>
      <c r="F26" s="158"/>
      <c r="G26" s="158"/>
      <c r="H26" s="158"/>
      <c r="I26" s="158"/>
      <c r="J26" s="159"/>
    </row>
    <row r="27" spans="1:10">
      <c r="A27" s="157"/>
      <c r="B27" s="158"/>
      <c r="C27" s="158"/>
      <c r="D27" s="158"/>
      <c r="E27" s="158"/>
      <c r="F27" s="158"/>
      <c r="G27" s="158"/>
      <c r="H27" s="158"/>
      <c r="I27" s="158"/>
      <c r="J27" s="159"/>
    </row>
    <row r="28" spans="1:10">
      <c r="A28" s="157"/>
      <c r="B28" s="158"/>
      <c r="C28" s="158"/>
      <c r="D28" s="158"/>
      <c r="E28" s="158"/>
      <c r="F28" s="158"/>
      <c r="G28" s="158"/>
      <c r="H28" s="158"/>
      <c r="I28" s="158"/>
      <c r="J28" s="159"/>
    </row>
    <row r="29" spans="1:10">
      <c r="A29" s="157"/>
      <c r="B29" s="158"/>
      <c r="C29" s="158"/>
      <c r="D29" s="158"/>
      <c r="E29" s="158"/>
      <c r="F29" s="158"/>
      <c r="G29" s="158"/>
      <c r="H29" s="158"/>
      <c r="I29" s="158"/>
      <c r="J29" s="159"/>
    </row>
    <row r="30" spans="1:10">
      <c r="A30" s="157"/>
      <c r="B30" s="158"/>
      <c r="C30" s="158"/>
      <c r="D30" s="158"/>
      <c r="E30" s="158"/>
      <c r="F30" s="158"/>
      <c r="G30" s="158"/>
      <c r="H30" s="158"/>
      <c r="I30" s="158"/>
      <c r="J30" s="159"/>
    </row>
    <row r="31" spans="1:10">
      <c r="A31" s="157"/>
      <c r="B31" s="158"/>
      <c r="C31" s="158"/>
      <c r="D31" s="158"/>
      <c r="E31" s="158"/>
      <c r="F31" s="158"/>
      <c r="G31" s="158"/>
      <c r="H31" s="158"/>
      <c r="I31" s="158"/>
      <c r="J31" s="159"/>
    </row>
    <row r="32" spans="1:10">
      <c r="A32" s="157"/>
      <c r="B32" s="158"/>
      <c r="C32" s="158"/>
      <c r="D32" s="158"/>
      <c r="E32" s="158"/>
      <c r="F32" s="158"/>
      <c r="G32" s="158"/>
      <c r="H32" s="158"/>
      <c r="I32" s="158"/>
      <c r="J32" s="159"/>
    </row>
    <row r="33" spans="1:10">
      <c r="A33" s="157"/>
      <c r="B33" s="158"/>
      <c r="C33" s="158"/>
      <c r="D33" s="158"/>
      <c r="E33" s="158"/>
      <c r="F33" s="158"/>
      <c r="G33" s="158"/>
      <c r="H33" s="158"/>
      <c r="I33" s="158"/>
      <c r="J33" s="159"/>
    </row>
    <row r="34" spans="1:10">
      <c r="A34" s="157"/>
      <c r="B34" s="158"/>
      <c r="C34" s="158"/>
      <c r="D34" s="158"/>
      <c r="E34" s="158"/>
      <c r="F34" s="158"/>
      <c r="G34" s="158"/>
      <c r="H34" s="158"/>
      <c r="I34" s="158"/>
      <c r="J34" s="159"/>
    </row>
    <row r="35" spans="1:10">
      <c r="A35" s="157"/>
      <c r="B35" s="158"/>
      <c r="C35" s="158"/>
      <c r="D35" s="158"/>
      <c r="E35" s="158"/>
      <c r="F35" s="158"/>
      <c r="G35" s="158"/>
      <c r="H35" s="158"/>
      <c r="I35" s="158"/>
      <c r="J35" s="159"/>
    </row>
    <row r="36" spans="1:10">
      <c r="A36" s="157"/>
      <c r="B36" s="158"/>
      <c r="C36" s="158"/>
      <c r="D36" s="158"/>
      <c r="E36" s="158"/>
      <c r="F36" s="158"/>
      <c r="G36" s="158"/>
      <c r="H36" s="158"/>
      <c r="I36" s="158"/>
      <c r="J36" s="159"/>
    </row>
    <row r="37" spans="1:10">
      <c r="A37" s="157"/>
      <c r="B37" s="158"/>
      <c r="C37" s="158"/>
      <c r="D37" s="158"/>
      <c r="E37" s="158"/>
      <c r="F37" s="158"/>
      <c r="G37" s="158"/>
      <c r="H37" s="158"/>
      <c r="I37" s="158"/>
      <c r="J37" s="159"/>
    </row>
    <row r="38" spans="1:10">
      <c r="A38" s="157"/>
      <c r="B38" s="158"/>
      <c r="C38" s="158"/>
      <c r="D38" s="158"/>
      <c r="E38" s="158"/>
      <c r="F38" s="158"/>
      <c r="G38" s="158"/>
      <c r="H38" s="158"/>
      <c r="I38" s="158"/>
      <c r="J38" s="159"/>
    </row>
    <row r="39" spans="1:10">
      <c r="A39" s="157"/>
      <c r="B39" s="158"/>
      <c r="C39" s="158"/>
      <c r="D39" s="158"/>
      <c r="E39" s="158"/>
      <c r="F39" s="158"/>
      <c r="G39" s="158"/>
      <c r="H39" s="158"/>
      <c r="I39" s="158"/>
      <c r="J39" s="159"/>
    </row>
    <row r="40" spans="1:10">
      <c r="A40" s="157"/>
      <c r="B40" s="158"/>
      <c r="C40" s="158"/>
      <c r="D40" s="158"/>
      <c r="E40" s="158"/>
      <c r="F40" s="158"/>
      <c r="G40" s="158"/>
      <c r="H40" s="158"/>
      <c r="I40" s="158"/>
      <c r="J40" s="159"/>
    </row>
    <row r="41" spans="1:10">
      <c r="A41" s="157"/>
      <c r="B41" s="158"/>
      <c r="C41" s="158"/>
      <c r="D41" s="158"/>
      <c r="E41" s="158"/>
      <c r="F41" s="158"/>
      <c r="G41" s="158"/>
      <c r="H41" s="158"/>
      <c r="I41" s="158"/>
      <c r="J41" s="159"/>
    </row>
    <row r="42" spans="1:10">
      <c r="A42" s="157"/>
      <c r="B42" s="158"/>
      <c r="C42" s="158"/>
      <c r="D42" s="158"/>
      <c r="E42" s="158"/>
      <c r="F42" s="158"/>
      <c r="G42" s="158"/>
      <c r="H42" s="158"/>
      <c r="I42" s="158"/>
      <c r="J42" s="159"/>
    </row>
    <row r="43" spans="1:10" ht="14.4" thickBot="1">
      <c r="A43" s="160"/>
      <c r="B43" s="161"/>
      <c r="C43" s="161"/>
      <c r="D43" s="161"/>
      <c r="E43" s="161"/>
      <c r="F43" s="161"/>
      <c r="G43" s="161"/>
      <c r="H43" s="161"/>
      <c r="I43" s="161"/>
      <c r="J43" s="162"/>
    </row>
  </sheetData>
  <sheetProtection sheet="1" objects="1" scenarios="1"/>
  <mergeCells count="11">
    <mergeCell ref="B14:J14"/>
    <mergeCell ref="B15:J15"/>
    <mergeCell ref="A25:J43"/>
    <mergeCell ref="A1:J1"/>
    <mergeCell ref="A2:J2"/>
    <mergeCell ref="A3:J3"/>
    <mergeCell ref="A4:J4"/>
    <mergeCell ref="A12:J12"/>
    <mergeCell ref="A13:J13"/>
    <mergeCell ref="A24:J24"/>
    <mergeCell ref="G18:H18"/>
  </mergeCells>
  <dataValidations count="1">
    <dataValidation type="list" errorStyle="warning" allowBlank="1" showInputMessage="1" showErrorMessage="1" error="Choisir une réponse dans la liste" sqref="I20:I22" xr:uid="{8F5978B4-0CDC-4F69-B2AB-44ED16796FBF}">
      <formula1>"Totale, Partielle, Aucune"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572AC-BF8E-4C0E-911C-81AECF78D6A0}">
  <dimension ref="A1:H48"/>
  <sheetViews>
    <sheetView topLeftCell="A25" workbookViewId="0">
      <selection activeCell="A14" sqref="A14:F14"/>
    </sheetView>
  </sheetViews>
  <sheetFormatPr baseColWidth="10" defaultColWidth="0" defaultRowHeight="13.8" zeroHeight="1"/>
  <cols>
    <col min="1" max="1" width="29.69921875" customWidth="1"/>
    <col min="2" max="2" width="32.69921875" customWidth="1"/>
    <col min="3" max="3" width="27" customWidth="1"/>
    <col min="4" max="4" width="23" customWidth="1"/>
    <col min="5" max="5" width="26.09765625" customWidth="1"/>
    <col min="6" max="6" width="24.69921875" customWidth="1"/>
    <col min="7" max="8" width="0" hidden="1" customWidth="1"/>
    <col min="9" max="16384" width="11.59765625" hidden="1"/>
  </cols>
  <sheetData>
    <row r="1" spans="1:6" ht="21">
      <c r="A1" s="118" t="s">
        <v>0</v>
      </c>
      <c r="B1" s="124"/>
      <c r="C1" s="124"/>
      <c r="D1" s="124"/>
      <c r="E1" s="124"/>
      <c r="F1" s="124"/>
    </row>
    <row r="2" spans="1:6" ht="21">
      <c r="A2" s="120" t="s">
        <v>1</v>
      </c>
      <c r="B2" s="125"/>
      <c r="C2" s="125"/>
      <c r="D2" s="125"/>
      <c r="E2" s="125"/>
      <c r="F2" s="125"/>
    </row>
    <row r="3" spans="1:6" ht="21">
      <c r="A3" s="120"/>
      <c r="B3" s="125"/>
      <c r="C3" s="125"/>
      <c r="D3" s="125"/>
      <c r="E3" s="125"/>
      <c r="F3" s="125"/>
    </row>
    <row r="4" spans="1:6" ht="21.6" thickBot="1">
      <c r="A4" s="122" t="s">
        <v>94</v>
      </c>
      <c r="B4" s="126"/>
      <c r="C4" s="126"/>
      <c r="D4" s="126"/>
      <c r="E4" s="126"/>
      <c r="F4" s="126"/>
    </row>
    <row r="5" spans="1:6"/>
    <row r="6" spans="1:6"/>
    <row r="7" spans="1:6">
      <c r="A7" s="61" t="s">
        <v>23</v>
      </c>
      <c r="B7" s="16">
        <f>Identification!B8</f>
        <v>0</v>
      </c>
      <c r="C7" s="62"/>
      <c r="D7" s="62"/>
      <c r="E7" s="62"/>
      <c r="F7" s="29"/>
    </row>
    <row r="8" spans="1:6">
      <c r="A8" s="61" t="s">
        <v>24</v>
      </c>
      <c r="B8" s="16">
        <f>Identification!B9</f>
        <v>0</v>
      </c>
      <c r="C8" s="29"/>
      <c r="D8" s="29"/>
      <c r="E8" s="29"/>
      <c r="F8" s="29"/>
    </row>
    <row r="9" spans="1:6">
      <c r="A9" s="61" t="s">
        <v>25</v>
      </c>
      <c r="B9" s="16">
        <f>Identification!B10</f>
        <v>0</v>
      </c>
      <c r="C9" s="29"/>
      <c r="D9" s="29"/>
      <c r="E9" s="29"/>
      <c r="F9" s="29"/>
    </row>
    <row r="10" spans="1:6"/>
    <row r="11" spans="1:6">
      <c r="A11" s="20" t="s">
        <v>26</v>
      </c>
      <c r="B11" s="63"/>
      <c r="C11" s="63"/>
    </row>
    <row r="12" spans="1:6">
      <c r="A12" s="29" t="s">
        <v>115</v>
      </c>
      <c r="B12" s="63"/>
      <c r="C12" s="63"/>
    </row>
    <row r="13" spans="1:6" ht="14.4" thickBot="1">
      <c r="A13" s="20"/>
      <c r="B13" s="63"/>
      <c r="C13" s="63"/>
    </row>
    <row r="14" spans="1:6">
      <c r="A14" s="154" t="s">
        <v>116</v>
      </c>
      <c r="B14" s="155"/>
      <c r="C14" s="155"/>
      <c r="D14" s="155"/>
      <c r="E14" s="155"/>
      <c r="F14" s="156"/>
    </row>
    <row r="15" spans="1:6">
      <c r="A15" s="165" t="s">
        <v>142</v>
      </c>
      <c r="B15" s="166"/>
      <c r="C15" s="166"/>
      <c r="D15" s="166"/>
      <c r="E15" s="166"/>
      <c r="F15" s="167"/>
    </row>
    <row r="16" spans="1:6">
      <c r="A16" s="165"/>
      <c r="B16" s="166"/>
      <c r="C16" s="166"/>
      <c r="D16" s="166"/>
      <c r="E16" s="166"/>
      <c r="F16" s="167"/>
    </row>
    <row r="17" spans="1:6">
      <c r="A17" s="165"/>
      <c r="B17" s="166"/>
      <c r="C17" s="166"/>
      <c r="D17" s="166"/>
      <c r="E17" s="166"/>
      <c r="F17" s="167"/>
    </row>
    <row r="18" spans="1:6">
      <c r="A18" s="165"/>
      <c r="B18" s="166"/>
      <c r="C18" s="166"/>
      <c r="D18" s="166"/>
      <c r="E18" s="166"/>
      <c r="F18" s="167"/>
    </row>
    <row r="19" spans="1:6">
      <c r="A19" s="165"/>
      <c r="B19" s="166"/>
      <c r="C19" s="166"/>
      <c r="D19" s="166"/>
      <c r="E19" s="166"/>
      <c r="F19" s="167"/>
    </row>
    <row r="20" spans="1:6">
      <c r="A20" s="165"/>
      <c r="B20" s="166"/>
      <c r="C20" s="166"/>
      <c r="D20" s="166"/>
      <c r="E20" s="166"/>
      <c r="F20" s="167"/>
    </row>
    <row r="21" spans="1:6">
      <c r="A21" s="165"/>
      <c r="B21" s="166"/>
      <c r="C21" s="166"/>
      <c r="D21" s="166"/>
      <c r="E21" s="166"/>
      <c r="F21" s="167"/>
    </row>
    <row r="22" spans="1:6">
      <c r="A22" s="165"/>
      <c r="B22" s="166"/>
      <c r="C22" s="166"/>
      <c r="D22" s="166"/>
      <c r="E22" s="166"/>
      <c r="F22" s="167"/>
    </row>
    <row r="23" spans="1:6">
      <c r="A23" s="165"/>
      <c r="B23" s="166"/>
      <c r="C23" s="166"/>
      <c r="D23" s="166"/>
      <c r="E23" s="166"/>
      <c r="F23" s="167"/>
    </row>
    <row r="24" spans="1:6">
      <c r="A24" s="165"/>
      <c r="B24" s="166"/>
      <c r="C24" s="166"/>
      <c r="D24" s="166"/>
      <c r="E24" s="166"/>
      <c r="F24" s="167"/>
    </row>
    <row r="25" spans="1:6">
      <c r="A25" s="165"/>
      <c r="B25" s="166"/>
      <c r="C25" s="166"/>
      <c r="D25" s="166"/>
      <c r="E25" s="166"/>
      <c r="F25" s="167"/>
    </row>
    <row r="26" spans="1:6">
      <c r="A26" s="165"/>
      <c r="B26" s="166"/>
      <c r="C26" s="166"/>
      <c r="D26" s="166"/>
      <c r="E26" s="166"/>
      <c r="F26" s="167"/>
    </row>
    <row r="27" spans="1:6">
      <c r="A27" s="165"/>
      <c r="B27" s="166"/>
      <c r="C27" s="166"/>
      <c r="D27" s="166"/>
      <c r="E27" s="166"/>
      <c r="F27" s="167"/>
    </row>
    <row r="28" spans="1:6">
      <c r="A28" s="165"/>
      <c r="B28" s="166"/>
      <c r="C28" s="166"/>
      <c r="D28" s="166"/>
      <c r="E28" s="166"/>
      <c r="F28" s="167"/>
    </row>
    <row r="29" spans="1:6">
      <c r="A29" s="165"/>
      <c r="B29" s="166"/>
      <c r="C29" s="166"/>
      <c r="D29" s="166"/>
      <c r="E29" s="166"/>
      <c r="F29" s="167"/>
    </row>
    <row r="30" spans="1:6">
      <c r="A30" s="165"/>
      <c r="B30" s="166"/>
      <c r="C30" s="166"/>
      <c r="D30" s="166"/>
      <c r="E30" s="166"/>
      <c r="F30" s="167"/>
    </row>
    <row r="31" spans="1:6">
      <c r="A31" s="165"/>
      <c r="B31" s="166"/>
      <c r="C31" s="166"/>
      <c r="D31" s="166"/>
      <c r="E31" s="166"/>
      <c r="F31" s="167"/>
    </row>
    <row r="32" spans="1:6">
      <c r="A32" s="165"/>
      <c r="B32" s="166"/>
      <c r="C32" s="166"/>
      <c r="D32" s="166"/>
      <c r="E32" s="166"/>
      <c r="F32" s="167"/>
    </row>
    <row r="33" spans="1:6">
      <c r="A33" s="165"/>
      <c r="B33" s="166"/>
      <c r="C33" s="166"/>
      <c r="D33" s="166"/>
      <c r="E33" s="166"/>
      <c r="F33" s="167"/>
    </row>
    <row r="34" spans="1:6">
      <c r="A34" s="165"/>
      <c r="B34" s="166"/>
      <c r="C34" s="166"/>
      <c r="D34" s="166"/>
      <c r="E34" s="166"/>
      <c r="F34" s="167"/>
    </row>
    <row r="35" spans="1:6">
      <c r="A35" s="165"/>
      <c r="B35" s="166"/>
      <c r="C35" s="166"/>
      <c r="D35" s="166"/>
      <c r="E35" s="166"/>
      <c r="F35" s="167"/>
    </row>
    <row r="36" spans="1:6">
      <c r="A36" s="165"/>
      <c r="B36" s="166"/>
      <c r="C36" s="166"/>
      <c r="D36" s="166"/>
      <c r="E36" s="166"/>
      <c r="F36" s="167"/>
    </row>
    <row r="37" spans="1:6">
      <c r="A37" s="165"/>
      <c r="B37" s="166"/>
      <c r="C37" s="166"/>
      <c r="D37" s="166"/>
      <c r="E37" s="166"/>
      <c r="F37" s="167"/>
    </row>
    <row r="38" spans="1:6">
      <c r="A38" s="165"/>
      <c r="B38" s="166"/>
      <c r="C38" s="166"/>
      <c r="D38" s="166"/>
      <c r="E38" s="166"/>
      <c r="F38" s="167"/>
    </row>
    <row r="39" spans="1:6">
      <c r="A39" s="165"/>
      <c r="B39" s="166"/>
      <c r="C39" s="166"/>
      <c r="D39" s="166"/>
      <c r="E39" s="166"/>
      <c r="F39" s="167"/>
    </row>
    <row r="40" spans="1:6">
      <c r="A40" s="165"/>
      <c r="B40" s="166"/>
      <c r="C40" s="166"/>
      <c r="D40" s="166"/>
      <c r="E40" s="166"/>
      <c r="F40" s="167"/>
    </row>
    <row r="41" spans="1:6">
      <c r="A41" s="165"/>
      <c r="B41" s="166"/>
      <c r="C41" s="166"/>
      <c r="D41" s="166"/>
      <c r="E41" s="166"/>
      <c r="F41" s="167"/>
    </row>
    <row r="42" spans="1:6">
      <c r="A42" s="165"/>
      <c r="B42" s="166"/>
      <c r="C42" s="166"/>
      <c r="D42" s="166"/>
      <c r="E42" s="166"/>
      <c r="F42" s="167"/>
    </row>
    <row r="43" spans="1:6">
      <c r="A43" s="165"/>
      <c r="B43" s="166"/>
      <c r="C43" s="166"/>
      <c r="D43" s="166"/>
      <c r="E43" s="166"/>
      <c r="F43" s="167"/>
    </row>
    <row r="44" spans="1:6">
      <c r="A44" s="165"/>
      <c r="B44" s="166"/>
      <c r="C44" s="166"/>
      <c r="D44" s="166"/>
      <c r="E44" s="166"/>
      <c r="F44" s="167"/>
    </row>
    <row r="45" spans="1:6">
      <c r="A45" s="165"/>
      <c r="B45" s="166"/>
      <c r="C45" s="166"/>
      <c r="D45" s="166"/>
      <c r="E45" s="166"/>
      <c r="F45" s="167"/>
    </row>
    <row r="46" spans="1:6">
      <c r="A46" s="165"/>
      <c r="B46" s="166"/>
      <c r="C46" s="166"/>
      <c r="D46" s="166"/>
      <c r="E46" s="166"/>
      <c r="F46" s="167"/>
    </row>
    <row r="47" spans="1:6" ht="14.4" thickBot="1">
      <c r="A47" s="168"/>
      <c r="B47" s="169"/>
      <c r="C47" s="169"/>
      <c r="D47" s="169"/>
      <c r="E47" s="169"/>
      <c r="F47" s="170"/>
    </row>
    <row r="48" spans="1:6"/>
  </sheetData>
  <sheetProtection sheet="1" objects="1" scenarios="1"/>
  <mergeCells count="6">
    <mergeCell ref="A1:F1"/>
    <mergeCell ref="A2:F2"/>
    <mergeCell ref="A3:F3"/>
    <mergeCell ref="A4:F4"/>
    <mergeCell ref="A15:F47"/>
    <mergeCell ref="A14:F1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B6CFC-7231-4DCC-AFAD-D67FCE991971}">
  <dimension ref="A1:I102"/>
  <sheetViews>
    <sheetView tabSelected="1" workbookViewId="0">
      <selection activeCell="A14" sqref="A14"/>
    </sheetView>
  </sheetViews>
  <sheetFormatPr baseColWidth="10" defaultColWidth="0" defaultRowHeight="13.8" zeroHeight="1"/>
  <cols>
    <col min="1" max="1" width="83.09765625" customWidth="1"/>
    <col min="2" max="2" width="31.3984375" style="96" customWidth="1"/>
    <col min="3" max="3" width="17.69921875" customWidth="1"/>
    <col min="4" max="4" width="19.8984375" bestFit="1" customWidth="1"/>
    <col min="5" max="5" width="17.3984375" customWidth="1"/>
    <col min="6" max="6" width="28" bestFit="1" customWidth="1"/>
    <col min="7" max="7" width="6.8984375" customWidth="1"/>
    <col min="8" max="8" width="12.69921875" bestFit="1" customWidth="1"/>
    <col min="9" max="9" width="3" bestFit="1" customWidth="1"/>
    <col min="10" max="16384" width="11.19921875" hidden="1"/>
  </cols>
  <sheetData>
    <row r="1" spans="1:9">
      <c r="B1" s="95" t="s">
        <v>124</v>
      </c>
      <c r="C1" s="81" t="s">
        <v>131</v>
      </c>
      <c r="D1" s="82" t="s">
        <v>128</v>
      </c>
      <c r="E1" t="s">
        <v>119</v>
      </c>
      <c r="F1" t="s">
        <v>125</v>
      </c>
      <c r="H1" s="86" t="s">
        <v>151</v>
      </c>
      <c r="I1" s="86">
        <f>SUM(I3:I103)</f>
        <v>12</v>
      </c>
    </row>
    <row r="2" spans="1:9" ht="14.4">
      <c r="A2" s="171" t="s">
        <v>117</v>
      </c>
      <c r="B2" s="172"/>
      <c r="C2" s="172"/>
      <c r="D2" s="172"/>
      <c r="E2" s="172"/>
      <c r="F2" s="173"/>
    </row>
    <row r="3" spans="1:9">
      <c r="A3" t="s">
        <v>23</v>
      </c>
      <c r="B3" s="96">
        <f>Identification!B8</f>
        <v>0</v>
      </c>
      <c r="C3" s="81"/>
      <c r="D3" s="82" t="s">
        <v>129</v>
      </c>
      <c r="E3" t="s">
        <v>120</v>
      </c>
      <c r="F3" t="str">
        <f>IF(OR(ISBLANK(B3),B3=0),"ERREUR","OK")</f>
        <v>ERREUR</v>
      </c>
      <c r="I3">
        <f>IF(F3="ERREUR",1,0)</f>
        <v>1</v>
      </c>
    </row>
    <row r="4" spans="1:9">
      <c r="A4" t="s">
        <v>118</v>
      </c>
      <c r="B4" s="96">
        <f>Identification!B9</f>
        <v>0</v>
      </c>
      <c r="C4" s="81"/>
      <c r="D4" s="82" t="s">
        <v>129</v>
      </c>
      <c r="E4" t="s">
        <v>121</v>
      </c>
      <c r="F4" t="str">
        <f>IF(OR(ISBLANK(B4),B4=0),"ERREUR",IF(AND(ISNUMBER(B4),B4&gt;0,B4&lt;200),"OK","ERREUR"))</f>
        <v>ERREUR</v>
      </c>
      <c r="I4">
        <f t="shared" ref="I4:I67" si="0">IF(F4="ERREUR",1,0)</f>
        <v>1</v>
      </c>
    </row>
    <row r="5" spans="1:9">
      <c r="A5" s="74" t="s">
        <v>25</v>
      </c>
      <c r="B5" s="96">
        <f>Identification!B10</f>
        <v>0</v>
      </c>
      <c r="C5" s="81"/>
      <c r="D5" s="82" t="s">
        <v>129</v>
      </c>
      <c r="E5" s="76" t="s">
        <v>187</v>
      </c>
      <c r="F5" t="str">
        <f>IF(OR(ISBLANK(B5),B5=0),"ERREUR",IF(AND(ISNUMBER(B5),B5&gt;0,B5&lt;9999999999),"OK","ERREUR"))</f>
        <v>ERREUR</v>
      </c>
      <c r="I5">
        <f t="shared" si="0"/>
        <v>1</v>
      </c>
    </row>
    <row r="6" spans="1:9">
      <c r="A6" t="s">
        <v>89</v>
      </c>
      <c r="B6" s="96">
        <f>Identification!B12</f>
        <v>0</v>
      </c>
      <c r="C6" s="81"/>
      <c r="D6" s="82" t="s">
        <v>129</v>
      </c>
      <c r="E6" t="s">
        <v>122</v>
      </c>
      <c r="F6" t="str">
        <f>IF(OR(ISBLANK(B7),B7=0),"ERREUR","OK")</f>
        <v>ERREUR</v>
      </c>
      <c r="I6">
        <f t="shared" si="0"/>
        <v>1</v>
      </c>
    </row>
    <row r="7" spans="1:9">
      <c r="A7" t="s">
        <v>90</v>
      </c>
      <c r="B7" s="96">
        <f>Identification!B13</f>
        <v>0</v>
      </c>
      <c r="C7" s="81"/>
      <c r="D7" s="82" t="s">
        <v>129</v>
      </c>
      <c r="E7" t="s">
        <v>120</v>
      </c>
      <c r="F7" t="str">
        <f>IF(OR(ISBLANK(B7),B7=0),"ERREUR","OK")</f>
        <v>ERREUR</v>
      </c>
      <c r="I7">
        <f t="shared" si="0"/>
        <v>1</v>
      </c>
    </row>
    <row r="8" spans="1:9">
      <c r="A8" t="s">
        <v>91</v>
      </c>
      <c r="B8" s="96">
        <f>Identification!B14</f>
        <v>0</v>
      </c>
      <c r="C8" s="81"/>
      <c r="D8" t="s">
        <v>149</v>
      </c>
      <c r="E8" t="s">
        <v>120</v>
      </c>
      <c r="F8" t="s">
        <v>149</v>
      </c>
      <c r="I8">
        <f t="shared" si="0"/>
        <v>0</v>
      </c>
    </row>
    <row r="9" spans="1:9">
      <c r="A9" t="s">
        <v>92</v>
      </c>
      <c r="B9" s="96">
        <f>Identification!B15</f>
        <v>0</v>
      </c>
      <c r="C9" s="81"/>
      <c r="D9" s="82" t="s">
        <v>129</v>
      </c>
      <c r="E9" t="s">
        <v>120</v>
      </c>
      <c r="F9" t="str">
        <f>IF(OR(ISBLANK(B9),B9=0),"ERREUR","OK")</f>
        <v>ERREUR</v>
      </c>
      <c r="I9">
        <f t="shared" si="0"/>
        <v>1</v>
      </c>
    </row>
    <row r="10" spans="1:9">
      <c r="A10" t="s">
        <v>93</v>
      </c>
      <c r="B10" s="96">
        <f>Identification!B16</f>
        <v>0</v>
      </c>
      <c r="C10" s="81"/>
      <c r="D10" s="82" t="s">
        <v>129</v>
      </c>
      <c r="E10" t="s">
        <v>123</v>
      </c>
      <c r="F10" t="str">
        <f>IF(OR(ISBLANK(B10),B10=0),"ERREUR","OK")</f>
        <v>ERREUR</v>
      </c>
      <c r="I10">
        <f t="shared" si="0"/>
        <v>1</v>
      </c>
    </row>
    <row r="11" spans="1:9" ht="14.4">
      <c r="A11" s="171" t="s">
        <v>126</v>
      </c>
      <c r="B11" s="172"/>
      <c r="C11" s="172"/>
      <c r="D11" s="172"/>
      <c r="E11" s="172"/>
      <c r="F11" s="173"/>
      <c r="I11">
        <f t="shared" si="0"/>
        <v>0</v>
      </c>
    </row>
    <row r="12" spans="1:9">
      <c r="A12" t="s">
        <v>23</v>
      </c>
      <c r="B12" s="96">
        <f>Production!B7</f>
        <v>0</v>
      </c>
      <c r="D12" s="98" t="s">
        <v>132</v>
      </c>
      <c r="F12" t="str">
        <f>IF(B12=$B$3,"OK","ERREUR")</f>
        <v>OK</v>
      </c>
      <c r="I12">
        <f t="shared" si="0"/>
        <v>0</v>
      </c>
    </row>
    <row r="13" spans="1:9">
      <c r="A13" t="s">
        <v>24</v>
      </c>
      <c r="B13" s="96">
        <f>Production!B8</f>
        <v>0</v>
      </c>
      <c r="D13" s="98" t="s">
        <v>133</v>
      </c>
      <c r="F13" t="str">
        <f>IF(B13=$B$4,"OK","ERREUR")</f>
        <v>OK</v>
      </c>
      <c r="I13">
        <f t="shared" si="0"/>
        <v>0</v>
      </c>
    </row>
    <row r="14" spans="1:9">
      <c r="A14" t="s">
        <v>25</v>
      </c>
      <c r="B14" s="96">
        <f>Production!B9</f>
        <v>0</v>
      </c>
      <c r="D14" s="98" t="s">
        <v>134</v>
      </c>
      <c r="F14" t="str">
        <f>IF(B14=$B$5,"OK","ERREUR")</f>
        <v>OK</v>
      </c>
      <c r="I14">
        <f t="shared" si="0"/>
        <v>0</v>
      </c>
    </row>
    <row r="15" spans="1:9" ht="14.4">
      <c r="A15" s="30">
        <v>2023</v>
      </c>
      <c r="I15">
        <f t="shared" si="0"/>
        <v>0</v>
      </c>
    </row>
    <row r="16" spans="1:9">
      <c r="A16" s="76" t="s">
        <v>127</v>
      </c>
      <c r="B16" s="96">
        <f>Production!B19</f>
        <v>0</v>
      </c>
      <c r="D16" s="82" t="s">
        <v>137</v>
      </c>
      <c r="E16" s="76" t="s">
        <v>130</v>
      </c>
      <c r="F16" t="str">
        <f t="shared" ref="F16:F22" si="1">IF(OR(ISBLANK(B16),ISNUMBER(B16)),"OK","ERREUR")</f>
        <v>OK</v>
      </c>
      <c r="I16">
        <f t="shared" si="0"/>
        <v>0</v>
      </c>
    </row>
    <row r="17" spans="1:9">
      <c r="A17" t="s">
        <v>34</v>
      </c>
      <c r="B17" s="96">
        <f>Production!C19</f>
        <v>0</v>
      </c>
      <c r="D17" s="82" t="s">
        <v>137</v>
      </c>
      <c r="E17" s="76" t="s">
        <v>130</v>
      </c>
      <c r="F17" t="str">
        <f t="shared" si="1"/>
        <v>OK</v>
      </c>
      <c r="I17">
        <f t="shared" si="0"/>
        <v>0</v>
      </c>
    </row>
    <row r="18" spans="1:9">
      <c r="A18" t="s">
        <v>35</v>
      </c>
      <c r="B18" s="96">
        <f>Production!D19</f>
        <v>0</v>
      </c>
      <c r="D18" s="82" t="s">
        <v>137</v>
      </c>
      <c r="E18" s="76" t="s">
        <v>130</v>
      </c>
      <c r="F18" t="str">
        <f t="shared" si="1"/>
        <v>OK</v>
      </c>
      <c r="I18">
        <f t="shared" si="0"/>
        <v>0</v>
      </c>
    </row>
    <row r="19" spans="1:9">
      <c r="A19" t="s">
        <v>36</v>
      </c>
      <c r="B19" s="96">
        <f>Production!E19</f>
        <v>0</v>
      </c>
      <c r="D19" s="82" t="s">
        <v>137</v>
      </c>
      <c r="E19" s="76" t="s">
        <v>130</v>
      </c>
      <c r="F19" t="str">
        <f t="shared" si="1"/>
        <v>OK</v>
      </c>
      <c r="I19">
        <f t="shared" si="0"/>
        <v>0</v>
      </c>
    </row>
    <row r="20" spans="1:9">
      <c r="A20" t="s">
        <v>37</v>
      </c>
      <c r="B20" s="96">
        <f>Production!F19</f>
        <v>0</v>
      </c>
      <c r="D20" s="82" t="s">
        <v>137</v>
      </c>
      <c r="E20" s="76" t="s">
        <v>130</v>
      </c>
      <c r="F20" t="str">
        <f t="shared" si="1"/>
        <v>OK</v>
      </c>
      <c r="I20">
        <f t="shared" si="0"/>
        <v>0</v>
      </c>
    </row>
    <row r="21" spans="1:9">
      <c r="A21" t="s">
        <v>38</v>
      </c>
      <c r="B21" s="96">
        <f>Production!G19</f>
        <v>0</v>
      </c>
      <c r="D21" s="82" t="s">
        <v>137</v>
      </c>
      <c r="E21" s="76" t="s">
        <v>130</v>
      </c>
      <c r="F21" t="str">
        <f t="shared" si="1"/>
        <v>OK</v>
      </c>
      <c r="I21">
        <f t="shared" si="0"/>
        <v>0</v>
      </c>
    </row>
    <row r="22" spans="1:9">
      <c r="A22" t="s">
        <v>39</v>
      </c>
      <c r="B22" s="96">
        <f>Production!H19</f>
        <v>0</v>
      </c>
      <c r="D22" s="82" t="s">
        <v>137</v>
      </c>
      <c r="E22" s="76" t="s">
        <v>130</v>
      </c>
      <c r="F22" t="str">
        <f t="shared" si="1"/>
        <v>OK</v>
      </c>
      <c r="I22">
        <f t="shared" si="0"/>
        <v>0</v>
      </c>
    </row>
    <row r="23" spans="1:9">
      <c r="A23" s="28" t="s">
        <v>40</v>
      </c>
      <c r="B23" s="96">
        <f>Production!I19</f>
        <v>0</v>
      </c>
      <c r="C23">
        <f>SUM(B17:B22)</f>
        <v>0</v>
      </c>
      <c r="D23" s="82" t="s">
        <v>135</v>
      </c>
      <c r="E23" s="76" t="s">
        <v>130</v>
      </c>
      <c r="F23" t="str">
        <f>IF(B23=C23,"OK","ERREUR")</f>
        <v>OK</v>
      </c>
      <c r="I23">
        <f t="shared" si="0"/>
        <v>0</v>
      </c>
    </row>
    <row r="24" spans="1:9" ht="14.4">
      <c r="A24" s="30">
        <v>2024</v>
      </c>
      <c r="E24" s="74"/>
      <c r="I24">
        <f t="shared" si="0"/>
        <v>0</v>
      </c>
    </row>
    <row r="25" spans="1:9">
      <c r="A25" s="76" t="s">
        <v>127</v>
      </c>
      <c r="B25" s="96">
        <f>Production!B20</f>
        <v>0</v>
      </c>
      <c r="D25" s="82" t="s">
        <v>137</v>
      </c>
      <c r="E25" s="76" t="s">
        <v>130</v>
      </c>
      <c r="F25" t="str">
        <f t="shared" ref="F25:F31" si="2">IF(OR(ISBLANK(B25),ISNUMBER(B25)),"OK","ERREUR")</f>
        <v>OK</v>
      </c>
      <c r="I25">
        <f t="shared" si="0"/>
        <v>0</v>
      </c>
    </row>
    <row r="26" spans="1:9">
      <c r="A26" t="s">
        <v>34</v>
      </c>
      <c r="B26" s="96">
        <f>Production!C20</f>
        <v>0</v>
      </c>
      <c r="D26" s="82" t="s">
        <v>137</v>
      </c>
      <c r="E26" s="76" t="s">
        <v>130</v>
      </c>
      <c r="F26" t="str">
        <f t="shared" si="2"/>
        <v>OK</v>
      </c>
      <c r="I26">
        <f t="shared" si="0"/>
        <v>0</v>
      </c>
    </row>
    <row r="27" spans="1:9">
      <c r="A27" t="s">
        <v>35</v>
      </c>
      <c r="B27" s="96">
        <f>Production!D20</f>
        <v>0</v>
      </c>
      <c r="D27" s="82" t="s">
        <v>137</v>
      </c>
      <c r="E27" s="76" t="s">
        <v>130</v>
      </c>
      <c r="F27" t="str">
        <f t="shared" si="2"/>
        <v>OK</v>
      </c>
      <c r="I27">
        <f t="shared" si="0"/>
        <v>0</v>
      </c>
    </row>
    <row r="28" spans="1:9">
      <c r="A28" t="s">
        <v>36</v>
      </c>
      <c r="B28" s="96">
        <f>Production!E20</f>
        <v>0</v>
      </c>
      <c r="D28" s="82" t="s">
        <v>137</v>
      </c>
      <c r="E28" s="76" t="s">
        <v>130</v>
      </c>
      <c r="F28" t="str">
        <f t="shared" si="2"/>
        <v>OK</v>
      </c>
      <c r="I28">
        <f t="shared" si="0"/>
        <v>0</v>
      </c>
    </row>
    <row r="29" spans="1:9">
      <c r="A29" t="s">
        <v>37</v>
      </c>
      <c r="B29" s="96">
        <f>Production!F20</f>
        <v>0</v>
      </c>
      <c r="D29" s="82" t="s">
        <v>137</v>
      </c>
      <c r="E29" s="76" t="s">
        <v>130</v>
      </c>
      <c r="F29" t="str">
        <f t="shared" si="2"/>
        <v>OK</v>
      </c>
      <c r="I29">
        <f t="shared" si="0"/>
        <v>0</v>
      </c>
    </row>
    <row r="30" spans="1:9">
      <c r="A30" t="s">
        <v>38</v>
      </c>
      <c r="B30" s="96">
        <f>Production!G20</f>
        <v>0</v>
      </c>
      <c r="D30" s="82" t="s">
        <v>137</v>
      </c>
      <c r="E30" s="76" t="s">
        <v>130</v>
      </c>
      <c r="F30" t="str">
        <f t="shared" si="2"/>
        <v>OK</v>
      </c>
      <c r="I30">
        <f t="shared" si="0"/>
        <v>0</v>
      </c>
    </row>
    <row r="31" spans="1:9">
      <c r="A31" t="s">
        <v>39</v>
      </c>
      <c r="B31" s="96">
        <f>Production!H20</f>
        <v>0</v>
      </c>
      <c r="D31" s="82" t="s">
        <v>137</v>
      </c>
      <c r="E31" s="76" t="s">
        <v>130</v>
      </c>
      <c r="F31" t="str">
        <f t="shared" si="2"/>
        <v>OK</v>
      </c>
      <c r="I31">
        <f t="shared" si="0"/>
        <v>0</v>
      </c>
    </row>
    <row r="32" spans="1:9">
      <c r="A32" s="28" t="s">
        <v>40</v>
      </c>
      <c r="B32" s="96">
        <f>Production!I28</f>
        <v>0</v>
      </c>
      <c r="C32">
        <f>SUM(B26:B31)</f>
        <v>0</v>
      </c>
      <c r="D32" s="82" t="s">
        <v>135</v>
      </c>
      <c r="E32" s="76" t="s">
        <v>130</v>
      </c>
      <c r="F32" t="str">
        <f>IF(B32=C32,"OK","ERREUR")</f>
        <v>OK</v>
      </c>
      <c r="I32">
        <f t="shared" si="0"/>
        <v>0</v>
      </c>
    </row>
    <row r="33" spans="1:9" ht="14.4">
      <c r="A33" s="30">
        <v>2025</v>
      </c>
      <c r="I33">
        <f t="shared" si="0"/>
        <v>0</v>
      </c>
    </row>
    <row r="34" spans="1:9">
      <c r="A34" s="76" t="s">
        <v>127</v>
      </c>
      <c r="B34" s="96">
        <f>Production!B29</f>
        <v>0</v>
      </c>
      <c r="D34" s="82" t="s">
        <v>137</v>
      </c>
      <c r="E34" s="76" t="s">
        <v>130</v>
      </c>
      <c r="F34" t="str">
        <f t="shared" ref="F34:F40" si="3">IF(OR(ISBLANK(B34),ISNUMBER(B34)),"OK","ERREUR")</f>
        <v>OK</v>
      </c>
      <c r="I34">
        <f t="shared" si="0"/>
        <v>0</v>
      </c>
    </row>
    <row r="35" spans="1:9">
      <c r="A35" t="s">
        <v>34</v>
      </c>
      <c r="B35" s="96">
        <f>Production!C29</f>
        <v>0</v>
      </c>
      <c r="D35" s="82" t="s">
        <v>137</v>
      </c>
      <c r="E35" s="76" t="s">
        <v>130</v>
      </c>
      <c r="F35" t="str">
        <f t="shared" si="3"/>
        <v>OK</v>
      </c>
      <c r="I35">
        <f t="shared" si="0"/>
        <v>0</v>
      </c>
    </row>
    <row r="36" spans="1:9">
      <c r="A36" t="s">
        <v>35</v>
      </c>
      <c r="B36" s="96">
        <f>Production!D29</f>
        <v>0</v>
      </c>
      <c r="D36" s="82" t="s">
        <v>137</v>
      </c>
      <c r="E36" s="76" t="s">
        <v>130</v>
      </c>
      <c r="F36" t="str">
        <f t="shared" si="3"/>
        <v>OK</v>
      </c>
      <c r="I36">
        <f t="shared" si="0"/>
        <v>0</v>
      </c>
    </row>
    <row r="37" spans="1:9">
      <c r="A37" t="s">
        <v>36</v>
      </c>
      <c r="B37" s="96">
        <f>Production!E29</f>
        <v>0</v>
      </c>
      <c r="D37" s="82" t="s">
        <v>137</v>
      </c>
      <c r="E37" s="76" t="s">
        <v>130</v>
      </c>
      <c r="F37" t="str">
        <f t="shared" si="3"/>
        <v>OK</v>
      </c>
      <c r="I37">
        <f t="shared" si="0"/>
        <v>0</v>
      </c>
    </row>
    <row r="38" spans="1:9">
      <c r="A38" t="s">
        <v>37</v>
      </c>
      <c r="B38" s="96">
        <f>Production!F29</f>
        <v>0</v>
      </c>
      <c r="D38" s="82" t="s">
        <v>137</v>
      </c>
      <c r="E38" s="76" t="s">
        <v>130</v>
      </c>
      <c r="F38" t="str">
        <f t="shared" si="3"/>
        <v>OK</v>
      </c>
      <c r="I38">
        <f t="shared" si="0"/>
        <v>0</v>
      </c>
    </row>
    <row r="39" spans="1:9">
      <c r="A39" t="s">
        <v>38</v>
      </c>
      <c r="B39" s="96">
        <f>Production!G29</f>
        <v>0</v>
      </c>
      <c r="D39" s="82" t="s">
        <v>137</v>
      </c>
      <c r="E39" s="76" t="s">
        <v>130</v>
      </c>
      <c r="F39" t="str">
        <f t="shared" si="3"/>
        <v>OK</v>
      </c>
      <c r="I39">
        <f t="shared" si="0"/>
        <v>0</v>
      </c>
    </row>
    <row r="40" spans="1:9">
      <c r="A40" t="s">
        <v>39</v>
      </c>
      <c r="B40" s="96">
        <f>Production!H29</f>
        <v>0</v>
      </c>
      <c r="D40" s="82" t="s">
        <v>137</v>
      </c>
      <c r="E40" s="76" t="s">
        <v>130</v>
      </c>
      <c r="F40" t="str">
        <f t="shared" si="3"/>
        <v>OK</v>
      </c>
      <c r="I40">
        <f t="shared" si="0"/>
        <v>0</v>
      </c>
    </row>
    <row r="41" spans="1:9">
      <c r="A41" s="28" t="s">
        <v>40</v>
      </c>
      <c r="B41" s="96">
        <f>Production!I37</f>
        <v>0</v>
      </c>
      <c r="C41">
        <f>SUM(B35:B40)</f>
        <v>0</v>
      </c>
      <c r="D41" s="97" t="s">
        <v>135</v>
      </c>
      <c r="E41" s="76" t="s">
        <v>130</v>
      </c>
      <c r="F41" t="str">
        <f>IF(B41=C41,"OK","ERREUR")</f>
        <v>OK</v>
      </c>
      <c r="I41">
        <f t="shared" si="0"/>
        <v>0</v>
      </c>
    </row>
    <row r="42" spans="1:9">
      <c r="A42" t="s">
        <v>188</v>
      </c>
      <c r="C42">
        <f>C41+C32+C23</f>
        <v>0</v>
      </c>
      <c r="D42" s="83" t="s">
        <v>136</v>
      </c>
      <c r="E42" s="76" t="s">
        <v>130</v>
      </c>
      <c r="F42" t="str">
        <f>IF(C42&gt;0,"OK","ERREUR")</f>
        <v>ERREUR</v>
      </c>
      <c r="I42">
        <f t="shared" si="0"/>
        <v>1</v>
      </c>
    </row>
    <row r="43" spans="1:9">
      <c r="E43" s="74"/>
      <c r="I43">
        <f t="shared" si="0"/>
        <v>0</v>
      </c>
    </row>
    <row r="44" spans="1:9" ht="14.4">
      <c r="A44" s="30">
        <v>2023</v>
      </c>
      <c r="I44">
        <f t="shared" si="0"/>
        <v>0</v>
      </c>
    </row>
    <row r="45" spans="1:9">
      <c r="A45" t="s">
        <v>42</v>
      </c>
      <c r="B45" s="96">
        <f>Production!B25</f>
        <v>0</v>
      </c>
      <c r="D45" s="82" t="s">
        <v>137</v>
      </c>
      <c r="E45" s="76" t="s">
        <v>130</v>
      </c>
      <c r="F45" t="str">
        <f t="shared" ref="F45:F50" si="4">IF(OR(ISBLANK(B45),ISNUMBER(B45)),"OK","ERREUR")</f>
        <v>OK</v>
      </c>
      <c r="I45">
        <f t="shared" si="0"/>
        <v>0</v>
      </c>
    </row>
    <row r="46" spans="1:9" ht="14.4">
      <c r="A46" t="s">
        <v>43</v>
      </c>
      <c r="B46" s="96">
        <f>Production!C25</f>
        <v>0</v>
      </c>
      <c r="D46" s="82" t="s">
        <v>137</v>
      </c>
      <c r="E46" s="76" t="s">
        <v>130</v>
      </c>
      <c r="F46" t="str">
        <f t="shared" si="4"/>
        <v>OK</v>
      </c>
      <c r="I46">
        <f t="shared" si="0"/>
        <v>0</v>
      </c>
    </row>
    <row r="47" spans="1:9" ht="14.4">
      <c r="A47" t="s">
        <v>44</v>
      </c>
      <c r="B47" s="96">
        <f>Production!D25</f>
        <v>0</v>
      </c>
      <c r="D47" s="82" t="s">
        <v>137</v>
      </c>
      <c r="E47" s="76" t="s">
        <v>130</v>
      </c>
      <c r="F47" t="str">
        <f t="shared" si="4"/>
        <v>OK</v>
      </c>
      <c r="I47">
        <f t="shared" si="0"/>
        <v>0</v>
      </c>
    </row>
    <row r="48" spans="1:9" ht="14.4">
      <c r="A48" t="s">
        <v>45</v>
      </c>
      <c r="B48" s="96">
        <f>Production!E25</f>
        <v>0</v>
      </c>
      <c r="D48" s="82" t="s">
        <v>137</v>
      </c>
      <c r="E48" s="76" t="s">
        <v>130</v>
      </c>
      <c r="F48" t="str">
        <f t="shared" si="4"/>
        <v>OK</v>
      </c>
      <c r="I48">
        <f t="shared" si="0"/>
        <v>0</v>
      </c>
    </row>
    <row r="49" spans="1:9">
      <c r="A49" t="s">
        <v>46</v>
      </c>
      <c r="B49" s="96">
        <f>Production!F25</f>
        <v>0</v>
      </c>
      <c r="D49" s="82" t="s">
        <v>137</v>
      </c>
      <c r="E49" s="76" t="s">
        <v>130</v>
      </c>
      <c r="F49" t="str">
        <f t="shared" si="4"/>
        <v>OK</v>
      </c>
      <c r="I49">
        <f t="shared" si="0"/>
        <v>0</v>
      </c>
    </row>
    <row r="50" spans="1:9">
      <c r="A50" t="s">
        <v>47</v>
      </c>
      <c r="B50" s="96">
        <f>Production!G25</f>
        <v>0</v>
      </c>
      <c r="D50" s="82" t="s">
        <v>137</v>
      </c>
      <c r="E50" s="76" t="s">
        <v>130</v>
      </c>
      <c r="F50" t="str">
        <f t="shared" si="4"/>
        <v>OK</v>
      </c>
      <c r="I50">
        <f t="shared" si="0"/>
        <v>0</v>
      </c>
    </row>
    <row r="51" spans="1:9">
      <c r="A51" s="39" t="s">
        <v>48</v>
      </c>
      <c r="B51" s="96">
        <f>Production!H25</f>
        <v>0</v>
      </c>
      <c r="C51">
        <f>SUM(B45:B50)</f>
        <v>0</v>
      </c>
      <c r="D51" s="97" t="s">
        <v>135</v>
      </c>
      <c r="E51" s="76" t="s">
        <v>130</v>
      </c>
      <c r="F51" t="str">
        <f>IF(B51=C51,"OK","ERREUR")</f>
        <v>OK</v>
      </c>
      <c r="I51">
        <f t="shared" si="0"/>
        <v>0</v>
      </c>
    </row>
    <row r="52" spans="1:9">
      <c r="A52" s="26" t="s">
        <v>49</v>
      </c>
      <c r="B52" s="96">
        <f>Production!I25</f>
        <v>0</v>
      </c>
      <c r="C52">
        <f>B23+B45+B51</f>
        <v>0</v>
      </c>
      <c r="D52" s="97" t="s">
        <v>135</v>
      </c>
      <c r="E52" s="76" t="s">
        <v>130</v>
      </c>
      <c r="F52" t="str">
        <f>IF(B52=C52,"OK","ERREUR")</f>
        <v>OK</v>
      </c>
      <c r="I52">
        <f t="shared" si="0"/>
        <v>0</v>
      </c>
    </row>
    <row r="53" spans="1:9" ht="14.4">
      <c r="A53" s="30">
        <v>2024</v>
      </c>
      <c r="E53" s="76"/>
      <c r="I53">
        <f t="shared" si="0"/>
        <v>0</v>
      </c>
    </row>
    <row r="54" spans="1:9">
      <c r="A54" t="s">
        <v>42</v>
      </c>
      <c r="B54" s="96">
        <f>Production!B26</f>
        <v>0</v>
      </c>
      <c r="D54" s="82" t="s">
        <v>137</v>
      </c>
      <c r="E54" s="76" t="s">
        <v>130</v>
      </c>
      <c r="F54" t="str">
        <f t="shared" ref="F54:F59" si="5">IF(OR(ISBLANK(B54),ISNUMBER(B54)),"OK","ERREUR")</f>
        <v>OK</v>
      </c>
      <c r="I54">
        <f t="shared" si="0"/>
        <v>0</v>
      </c>
    </row>
    <row r="55" spans="1:9" ht="14.4">
      <c r="A55" t="s">
        <v>43</v>
      </c>
      <c r="B55" s="96">
        <f>Production!C26</f>
        <v>0</v>
      </c>
      <c r="D55" s="82" t="s">
        <v>137</v>
      </c>
      <c r="E55" s="76" t="s">
        <v>130</v>
      </c>
      <c r="F55" t="str">
        <f t="shared" si="5"/>
        <v>OK</v>
      </c>
      <c r="I55">
        <f t="shared" si="0"/>
        <v>0</v>
      </c>
    </row>
    <row r="56" spans="1:9" ht="14.4">
      <c r="A56" t="s">
        <v>44</v>
      </c>
      <c r="B56" s="96">
        <f>Production!D26</f>
        <v>0</v>
      </c>
      <c r="D56" s="82" t="s">
        <v>137</v>
      </c>
      <c r="E56" s="76" t="s">
        <v>130</v>
      </c>
      <c r="F56" t="str">
        <f t="shared" si="5"/>
        <v>OK</v>
      </c>
      <c r="I56">
        <f t="shared" si="0"/>
        <v>0</v>
      </c>
    </row>
    <row r="57" spans="1:9" ht="14.4">
      <c r="A57" t="s">
        <v>45</v>
      </c>
      <c r="B57" s="96">
        <f>Production!E26</f>
        <v>0</v>
      </c>
      <c r="D57" s="82" t="s">
        <v>137</v>
      </c>
      <c r="E57" s="76" t="s">
        <v>130</v>
      </c>
      <c r="F57" t="str">
        <f t="shared" si="5"/>
        <v>OK</v>
      </c>
      <c r="I57">
        <f t="shared" si="0"/>
        <v>0</v>
      </c>
    </row>
    <row r="58" spans="1:9">
      <c r="A58" t="s">
        <v>46</v>
      </c>
      <c r="B58" s="96">
        <f>Production!F26</f>
        <v>0</v>
      </c>
      <c r="D58" s="82" t="s">
        <v>137</v>
      </c>
      <c r="E58" s="76" t="s">
        <v>130</v>
      </c>
      <c r="F58" t="str">
        <f t="shared" si="5"/>
        <v>OK</v>
      </c>
      <c r="I58">
        <f t="shared" si="0"/>
        <v>0</v>
      </c>
    </row>
    <row r="59" spans="1:9">
      <c r="A59" t="s">
        <v>47</v>
      </c>
      <c r="B59" s="96">
        <f>Production!F26</f>
        <v>0</v>
      </c>
      <c r="D59" s="82" t="s">
        <v>137</v>
      </c>
      <c r="E59" s="76" t="s">
        <v>130</v>
      </c>
      <c r="F59" t="str">
        <f t="shared" si="5"/>
        <v>OK</v>
      </c>
      <c r="I59">
        <f t="shared" si="0"/>
        <v>0</v>
      </c>
    </row>
    <row r="60" spans="1:9">
      <c r="A60" s="39" t="s">
        <v>48</v>
      </c>
      <c r="B60" s="96">
        <f>Production!H26</f>
        <v>0</v>
      </c>
      <c r="C60">
        <f>SUM(B54:B59)</f>
        <v>0</v>
      </c>
      <c r="D60" s="97" t="s">
        <v>135</v>
      </c>
      <c r="E60" s="76" t="s">
        <v>130</v>
      </c>
      <c r="F60" t="str">
        <f>IF(B60=C60,"OK","ERREUR")</f>
        <v>OK</v>
      </c>
      <c r="I60">
        <f t="shared" si="0"/>
        <v>0</v>
      </c>
    </row>
    <row r="61" spans="1:9">
      <c r="A61" s="26" t="s">
        <v>49</v>
      </c>
      <c r="B61" s="96">
        <f>Production!I26</f>
        <v>0</v>
      </c>
      <c r="C61">
        <f>B32+B54+B60</f>
        <v>0</v>
      </c>
      <c r="D61" s="97" t="s">
        <v>135</v>
      </c>
      <c r="E61" s="76" t="s">
        <v>130</v>
      </c>
      <c r="F61" t="str">
        <f>IF(B61=C61,"OK","ERREUR")</f>
        <v>OK</v>
      </c>
      <c r="I61">
        <f t="shared" si="0"/>
        <v>0</v>
      </c>
    </row>
    <row r="62" spans="1:9" ht="14.4">
      <c r="A62" s="30">
        <v>2025</v>
      </c>
      <c r="E62" s="76"/>
      <c r="I62">
        <f t="shared" si="0"/>
        <v>0</v>
      </c>
    </row>
    <row r="63" spans="1:9">
      <c r="A63" t="s">
        <v>42</v>
      </c>
      <c r="B63" s="96">
        <f>Production!B27</f>
        <v>0</v>
      </c>
      <c r="D63" s="82" t="s">
        <v>137</v>
      </c>
      <c r="E63" s="76" t="s">
        <v>130</v>
      </c>
      <c r="F63" t="str">
        <f t="shared" ref="F63:F68" si="6">IF(OR(ISBLANK(B63),ISNUMBER(B63)),"OK","ERREUR")</f>
        <v>OK</v>
      </c>
      <c r="I63">
        <f t="shared" si="0"/>
        <v>0</v>
      </c>
    </row>
    <row r="64" spans="1:9" ht="14.4">
      <c r="A64" t="s">
        <v>43</v>
      </c>
      <c r="B64" s="96">
        <f>Production!C27</f>
        <v>0</v>
      </c>
      <c r="D64" s="82" t="s">
        <v>137</v>
      </c>
      <c r="E64" s="76" t="s">
        <v>130</v>
      </c>
      <c r="F64" t="str">
        <f t="shared" si="6"/>
        <v>OK</v>
      </c>
      <c r="I64">
        <f t="shared" si="0"/>
        <v>0</v>
      </c>
    </row>
    <row r="65" spans="1:9" ht="14.4">
      <c r="A65" t="s">
        <v>44</v>
      </c>
      <c r="B65" s="96">
        <f>Production!D27</f>
        <v>0</v>
      </c>
      <c r="D65" s="82" t="s">
        <v>137</v>
      </c>
      <c r="E65" s="76" t="s">
        <v>130</v>
      </c>
      <c r="F65" t="str">
        <f t="shared" si="6"/>
        <v>OK</v>
      </c>
      <c r="I65">
        <f t="shared" si="0"/>
        <v>0</v>
      </c>
    </row>
    <row r="66" spans="1:9" ht="14.4">
      <c r="A66" t="s">
        <v>45</v>
      </c>
      <c r="B66" s="96">
        <f>Production!E27</f>
        <v>0</v>
      </c>
      <c r="D66" s="82" t="s">
        <v>137</v>
      </c>
      <c r="E66" s="76" t="s">
        <v>130</v>
      </c>
      <c r="F66" t="str">
        <f t="shared" si="6"/>
        <v>OK</v>
      </c>
      <c r="I66">
        <f t="shared" si="0"/>
        <v>0</v>
      </c>
    </row>
    <row r="67" spans="1:9">
      <c r="A67" t="s">
        <v>46</v>
      </c>
      <c r="B67" s="96">
        <f>Production!F27</f>
        <v>0</v>
      </c>
      <c r="D67" s="82" t="s">
        <v>137</v>
      </c>
      <c r="E67" s="76" t="s">
        <v>130</v>
      </c>
      <c r="F67" t="str">
        <f t="shared" si="6"/>
        <v>OK</v>
      </c>
      <c r="I67">
        <f t="shared" si="0"/>
        <v>0</v>
      </c>
    </row>
    <row r="68" spans="1:9">
      <c r="A68" t="s">
        <v>47</v>
      </c>
      <c r="B68" s="96">
        <f>Production!G27</f>
        <v>0</v>
      </c>
      <c r="D68" s="82" t="s">
        <v>137</v>
      </c>
      <c r="E68" s="76" t="s">
        <v>130</v>
      </c>
      <c r="F68" t="str">
        <f t="shared" si="6"/>
        <v>OK</v>
      </c>
      <c r="I68">
        <f t="shared" ref="I68:I102" si="7">IF(F68="ERREUR",1,0)</f>
        <v>0</v>
      </c>
    </row>
    <row r="69" spans="1:9">
      <c r="A69" s="39" t="s">
        <v>48</v>
      </c>
      <c r="B69" s="96">
        <f>Production!H27</f>
        <v>0</v>
      </c>
      <c r="C69">
        <f>SUM(B63:B68)</f>
        <v>0</v>
      </c>
      <c r="D69" s="97" t="s">
        <v>135</v>
      </c>
      <c r="E69" s="76" t="s">
        <v>130</v>
      </c>
      <c r="F69" t="str">
        <f>IF(B69=C69,"OK","ERREUR")</f>
        <v>OK</v>
      </c>
      <c r="I69">
        <f t="shared" si="7"/>
        <v>0</v>
      </c>
    </row>
    <row r="70" spans="1:9">
      <c r="A70" s="26" t="s">
        <v>49</v>
      </c>
      <c r="B70" s="96">
        <f>Production!I27</f>
        <v>0</v>
      </c>
      <c r="C70">
        <f>B41+B63+B69</f>
        <v>0</v>
      </c>
      <c r="D70" s="97" t="s">
        <v>135</v>
      </c>
      <c r="E70" s="76" t="s">
        <v>130</v>
      </c>
      <c r="F70" t="str">
        <f>IF(B70=C70,"OK","ERREUR")</f>
        <v>OK</v>
      </c>
      <c r="I70">
        <f t="shared" si="7"/>
        <v>0</v>
      </c>
    </row>
    <row r="71" spans="1:9">
      <c r="A71" t="s">
        <v>173</v>
      </c>
      <c r="C71">
        <f>C70+C61+C52</f>
        <v>0</v>
      </c>
      <c r="D71" s="83" t="s">
        <v>136</v>
      </c>
      <c r="E71" s="76" t="s">
        <v>130</v>
      </c>
      <c r="F71" t="str">
        <f>IF(C71&gt;0,"OK","ERREUR")</f>
        <v>ERREUR</v>
      </c>
      <c r="I71">
        <f t="shared" si="7"/>
        <v>1</v>
      </c>
    </row>
    <row r="72" spans="1:9">
      <c r="F72" s="74"/>
      <c r="I72">
        <f t="shared" si="7"/>
        <v>0</v>
      </c>
    </row>
    <row r="73" spans="1:9">
      <c r="A73" t="s">
        <v>160</v>
      </c>
      <c r="B73" s="96">
        <f>Production!B36</f>
        <v>0</v>
      </c>
      <c r="D73" s="82" t="s">
        <v>139</v>
      </c>
      <c r="F73" t="str">
        <f>IF(OR(B73="OUI",B73="NON"),"OK","ERREUR")</f>
        <v>ERREUR</v>
      </c>
      <c r="I73">
        <f t="shared" si="7"/>
        <v>1</v>
      </c>
    </row>
    <row r="74" spans="1:9">
      <c r="A74" t="s">
        <v>159</v>
      </c>
      <c r="D74" t="s">
        <v>149</v>
      </c>
      <c r="F74" t="s">
        <v>149</v>
      </c>
      <c r="I74">
        <f t="shared" si="7"/>
        <v>0</v>
      </c>
    </row>
    <row r="75" spans="1:9">
      <c r="A75" t="s">
        <v>161</v>
      </c>
      <c r="B75" s="96">
        <f>Production!B46</f>
        <v>0</v>
      </c>
      <c r="D75" s="99" t="s">
        <v>129</v>
      </c>
      <c r="F75" t="str">
        <f>IF(OR(ISBLANK(B75),B75=0),"ERREUR","OK")</f>
        <v>ERREUR</v>
      </c>
      <c r="I75">
        <f t="shared" si="7"/>
        <v>1</v>
      </c>
    </row>
    <row r="76" spans="1:9">
      <c r="A76" t="s">
        <v>140</v>
      </c>
      <c r="B76" s="96" t="str">
        <f>Production!A50</f>
        <v>Veuillez écrire votre réponse ici</v>
      </c>
      <c r="D76" t="s">
        <v>149</v>
      </c>
      <c r="F76" t="s">
        <v>149</v>
      </c>
      <c r="I76">
        <f t="shared" si="7"/>
        <v>0</v>
      </c>
    </row>
    <row r="77" spans="1:9" ht="14.4">
      <c r="A77" s="171" t="s">
        <v>150</v>
      </c>
      <c r="B77" s="172"/>
      <c r="C77" s="172"/>
      <c r="D77" s="172"/>
      <c r="E77" s="172"/>
      <c r="F77" s="173"/>
      <c r="I77">
        <f t="shared" si="7"/>
        <v>0</v>
      </c>
    </row>
    <row r="78" spans="1:9">
      <c r="A78" t="s">
        <v>23</v>
      </c>
      <c r="B78" s="96">
        <f>Sulfates!B8</f>
        <v>0</v>
      </c>
      <c r="D78" s="98" t="s">
        <v>132</v>
      </c>
      <c r="F78" t="str">
        <f>IF(B78=$B$3,"OK","ERREUR")</f>
        <v>OK</v>
      </c>
      <c r="I78">
        <f t="shared" si="7"/>
        <v>0</v>
      </c>
    </row>
    <row r="79" spans="1:9">
      <c r="A79" t="s">
        <v>24</v>
      </c>
      <c r="B79" s="96">
        <f>Sulfates!B9</f>
        <v>0</v>
      </c>
      <c r="D79" s="98" t="s">
        <v>133</v>
      </c>
      <c r="F79" t="str">
        <f>IF(B79=$B$4,"OK","ERREUR")</f>
        <v>OK</v>
      </c>
      <c r="I79">
        <f t="shared" si="7"/>
        <v>0</v>
      </c>
    </row>
    <row r="80" spans="1:9">
      <c r="A80" t="s">
        <v>25</v>
      </c>
      <c r="B80" s="96">
        <f>Sulfates!B10</f>
        <v>0</v>
      </c>
      <c r="D80" s="98" t="s">
        <v>134</v>
      </c>
      <c r="F80" t="str">
        <f>IF(B80=$B$5,"OK","ERREUR")</f>
        <v>OK</v>
      </c>
      <c r="I80">
        <f t="shared" si="7"/>
        <v>0</v>
      </c>
    </row>
    <row r="81" spans="1:9">
      <c r="A81" t="s">
        <v>159</v>
      </c>
      <c r="D81" t="s">
        <v>149</v>
      </c>
      <c r="F81" t="s">
        <v>149</v>
      </c>
      <c r="I81">
        <f t="shared" si="7"/>
        <v>0</v>
      </c>
    </row>
    <row r="82" spans="1:9">
      <c r="A82" t="s">
        <v>189</v>
      </c>
      <c r="B82" s="96" t="str">
        <f>Sulfates!A24&amp;Sulfates!B24&amp;Sulfates!C24&amp;Sulfates!D24&amp;Sulfates!E24&amp;Sulfates!F24&amp;Sulfates!G24&amp;Sulfates!H24</f>
        <v/>
      </c>
      <c r="D82" s="82" t="s">
        <v>129</v>
      </c>
      <c r="E82" t="s">
        <v>120</v>
      </c>
      <c r="F82" t="str">
        <f>IF(OR(ISBLANK(B82),B82=""),"ERREUR","OK")</f>
        <v>ERREUR</v>
      </c>
      <c r="I82">
        <f t="shared" si="7"/>
        <v>1</v>
      </c>
    </row>
    <row r="83" spans="1:9">
      <c r="A83" t="s">
        <v>157</v>
      </c>
      <c r="B83" s="96" t="str">
        <f>Sulfates!A57</f>
        <v>FIN DES DONNEES</v>
      </c>
      <c r="D83" s="82" t="s">
        <v>158</v>
      </c>
      <c r="F83" t="str">
        <f>IF(B83="FIN DES DONNEES","OK","ERREUR")</f>
        <v>OK</v>
      </c>
      <c r="I83">
        <f t="shared" si="7"/>
        <v>0</v>
      </c>
    </row>
    <row r="84" spans="1:9" ht="14.4">
      <c r="A84" s="171" t="s">
        <v>154</v>
      </c>
      <c r="B84" s="172"/>
      <c r="C84" s="172"/>
      <c r="D84" s="172"/>
      <c r="E84" s="172"/>
      <c r="F84" s="173"/>
      <c r="I84">
        <f t="shared" si="7"/>
        <v>0</v>
      </c>
    </row>
    <row r="85" spans="1:9">
      <c r="A85" t="s">
        <v>23</v>
      </c>
      <c r="B85" s="96">
        <f>Dépassements!B8</f>
        <v>0</v>
      </c>
      <c r="D85" s="98" t="s">
        <v>132</v>
      </c>
      <c r="F85" t="str">
        <f>IF(B85=$B$3,"OK","ERREUR")</f>
        <v>OK</v>
      </c>
      <c r="I85">
        <f t="shared" si="7"/>
        <v>0</v>
      </c>
    </row>
    <row r="86" spans="1:9">
      <c r="A86" t="s">
        <v>24</v>
      </c>
      <c r="B86" s="96">
        <f>Dépassements!B9</f>
        <v>0</v>
      </c>
      <c r="D86" s="98" t="s">
        <v>133</v>
      </c>
      <c r="F86" t="str">
        <f>IF(B86=$B$4,"OK","ERREUR")</f>
        <v>OK</v>
      </c>
      <c r="I86">
        <f t="shared" si="7"/>
        <v>0</v>
      </c>
    </row>
    <row r="87" spans="1:9">
      <c r="A87" t="s">
        <v>25</v>
      </c>
      <c r="B87" s="96">
        <f>Dépassements!B10</f>
        <v>0</v>
      </c>
      <c r="D87" s="98" t="s">
        <v>134</v>
      </c>
      <c r="F87" t="str">
        <f>IF(B87=$B$5,"OK","ERREUR")</f>
        <v>OK</v>
      </c>
      <c r="I87">
        <f t="shared" si="7"/>
        <v>0</v>
      </c>
    </row>
    <row r="88" spans="1:9">
      <c r="A88" t="s">
        <v>159</v>
      </c>
      <c r="D88" t="s">
        <v>149</v>
      </c>
      <c r="F88" t="s">
        <v>149</v>
      </c>
      <c r="I88">
        <f t="shared" si="7"/>
        <v>0</v>
      </c>
    </row>
    <row r="89" spans="1:9">
      <c r="A89" t="s">
        <v>157</v>
      </c>
      <c r="B89" s="96" t="str">
        <f>Dépassements!A51</f>
        <v>FIN DES DONNEES</v>
      </c>
      <c r="D89" s="82" t="s">
        <v>158</v>
      </c>
      <c r="F89" t="str">
        <f>IF(B89="FIN DES DONNEES","OK","ERREUR")</f>
        <v>OK</v>
      </c>
      <c r="I89">
        <f t="shared" si="7"/>
        <v>0</v>
      </c>
    </row>
    <row r="90" spans="1:9">
      <c r="A90" t="s">
        <v>160</v>
      </c>
      <c r="B90" s="96" t="str">
        <f>Dépassements!A54</f>
        <v>Veuillez écrire votre réponse ici</v>
      </c>
      <c r="D90" t="s">
        <v>149</v>
      </c>
      <c r="F90" t="s">
        <v>149</v>
      </c>
      <c r="I90">
        <f t="shared" si="7"/>
        <v>0</v>
      </c>
    </row>
    <row r="91" spans="1:9">
      <c r="A91" t="s">
        <v>161</v>
      </c>
      <c r="B91" s="96" t="str">
        <f>Dépassements!A72</f>
        <v>Veuillez écrire votre réponse ici</v>
      </c>
      <c r="D91" t="s">
        <v>149</v>
      </c>
      <c r="F91" t="s">
        <v>149</v>
      </c>
      <c r="I91">
        <f t="shared" si="7"/>
        <v>0</v>
      </c>
    </row>
    <row r="92" spans="1:9" ht="14.4">
      <c r="A92" s="171" t="s">
        <v>155</v>
      </c>
      <c r="B92" s="172"/>
      <c r="C92" s="172"/>
      <c r="D92" s="172"/>
      <c r="E92" s="172"/>
      <c r="F92" s="173"/>
      <c r="I92">
        <f t="shared" si="7"/>
        <v>0</v>
      </c>
    </row>
    <row r="93" spans="1:9">
      <c r="A93" t="s">
        <v>23</v>
      </c>
      <c r="B93" s="96">
        <f>Coût!B7</f>
        <v>0</v>
      </c>
      <c r="D93" s="98" t="s">
        <v>132</v>
      </c>
      <c r="F93" t="str">
        <f>IF(B93=$B$3,"OK","ERREUR")</f>
        <v>OK</v>
      </c>
      <c r="I93">
        <f t="shared" si="7"/>
        <v>0</v>
      </c>
    </row>
    <row r="94" spans="1:9">
      <c r="A94" t="s">
        <v>24</v>
      </c>
      <c r="B94" s="96">
        <f>Coût!B8</f>
        <v>0</v>
      </c>
      <c r="D94" s="98" t="s">
        <v>133</v>
      </c>
      <c r="F94" t="str">
        <f>IF(B94=$B$4,"OK","ERREUR")</f>
        <v>OK</v>
      </c>
      <c r="I94">
        <f t="shared" si="7"/>
        <v>0</v>
      </c>
    </row>
    <row r="95" spans="1:9">
      <c r="A95" t="s">
        <v>25</v>
      </c>
      <c r="B95" s="96">
        <f>Coût!B9</f>
        <v>0</v>
      </c>
      <c r="D95" s="98" t="s">
        <v>134</v>
      </c>
      <c r="F95" t="str">
        <f>IF(B95=$B$5,"OK","ERREUR")</f>
        <v>OK</v>
      </c>
      <c r="I95">
        <f t="shared" si="7"/>
        <v>0</v>
      </c>
    </row>
    <row r="96" spans="1:9">
      <c r="A96" t="s">
        <v>159</v>
      </c>
      <c r="D96" t="s">
        <v>149</v>
      </c>
      <c r="F96" t="s">
        <v>149</v>
      </c>
      <c r="I96">
        <f t="shared" si="7"/>
        <v>0</v>
      </c>
    </row>
    <row r="97" spans="1:9">
      <c r="A97" t="s">
        <v>160</v>
      </c>
      <c r="B97" s="96" t="str">
        <f>Coût!A25</f>
        <v>Veuillez écrire votre réponse ici</v>
      </c>
      <c r="D97" t="s">
        <v>149</v>
      </c>
      <c r="F97" t="s">
        <v>149</v>
      </c>
      <c r="I97">
        <f t="shared" si="7"/>
        <v>0</v>
      </c>
    </row>
    <row r="98" spans="1:9" ht="14.4">
      <c r="A98" s="171" t="s">
        <v>156</v>
      </c>
      <c r="B98" s="172"/>
      <c r="C98" s="172"/>
      <c r="D98" s="172"/>
      <c r="E98" s="172"/>
      <c r="F98" s="173"/>
      <c r="I98">
        <f t="shared" si="7"/>
        <v>0</v>
      </c>
    </row>
    <row r="99" spans="1:9">
      <c r="A99" t="s">
        <v>23</v>
      </c>
      <c r="B99" s="96">
        <f>Commentaires!B7</f>
        <v>0</v>
      </c>
      <c r="D99" s="98" t="s">
        <v>132</v>
      </c>
      <c r="F99" t="str">
        <f>IF(B99=$B$3,"OK","ERREUR")</f>
        <v>OK</v>
      </c>
      <c r="I99">
        <f t="shared" si="7"/>
        <v>0</v>
      </c>
    </row>
    <row r="100" spans="1:9">
      <c r="A100" t="s">
        <v>24</v>
      </c>
      <c r="B100" s="96">
        <f>Commentaires!B8</f>
        <v>0</v>
      </c>
      <c r="D100" s="98" t="s">
        <v>133</v>
      </c>
      <c r="F100" t="str">
        <f>IF(B100=$B$4,"OK","ERREUR")</f>
        <v>OK</v>
      </c>
      <c r="I100">
        <f t="shared" si="7"/>
        <v>0</v>
      </c>
    </row>
    <row r="101" spans="1:9">
      <c r="A101" t="s">
        <v>25</v>
      </c>
      <c r="B101" s="96">
        <f>Commentaires!B9</f>
        <v>0</v>
      </c>
      <c r="D101" s="98" t="s">
        <v>134</v>
      </c>
      <c r="F101" t="str">
        <f>IF(B101=$B$5,"OK","ERREUR")</f>
        <v>OK</v>
      </c>
      <c r="I101">
        <f t="shared" si="7"/>
        <v>0</v>
      </c>
    </row>
    <row r="102" spans="1:9">
      <c r="A102" t="s">
        <v>140</v>
      </c>
      <c r="B102" s="96" t="str">
        <f>Commentaires!A15</f>
        <v>Veuillez écrire votre réponse ici</v>
      </c>
      <c r="D102" t="s">
        <v>149</v>
      </c>
      <c r="F102" t="s">
        <v>149</v>
      </c>
      <c r="I102">
        <f t="shared" si="7"/>
        <v>0</v>
      </c>
    </row>
  </sheetData>
  <sheetProtection sheet="1" objects="1" scenarios="1"/>
  <mergeCells count="6">
    <mergeCell ref="A98:F98"/>
    <mergeCell ref="A11:F11"/>
    <mergeCell ref="A2:F2"/>
    <mergeCell ref="A77:F77"/>
    <mergeCell ref="A84:F84"/>
    <mergeCell ref="A92:F92"/>
  </mergeCells>
  <conditionalFormatting sqref="F1 F99:F1048576 F3:F10 F12:F52 F54:F76 F78:F83 F85:F91 F93:F97">
    <cfRule type="containsText" dxfId="21" priority="21" operator="containsText" text="ERREUR">
      <formula>NOT(ISERROR(SEARCH("ERREUR",F1)))</formula>
    </cfRule>
    <cfRule type="containsText" dxfId="20" priority="22" operator="containsText" text="OK">
      <formula>NOT(ISERROR(SEARCH("OK",F1)))</formula>
    </cfRule>
  </conditionalFormatting>
  <conditionalFormatting sqref="D74">
    <cfRule type="containsText" dxfId="19" priority="19" operator="containsText" text="ERREUR">
      <formula>NOT(ISERROR(SEARCH("ERREUR",D74)))</formula>
    </cfRule>
    <cfRule type="containsText" dxfId="18" priority="20" operator="containsText" text="OK">
      <formula>NOT(ISERROR(SEARCH("OK",D74)))</formula>
    </cfRule>
  </conditionalFormatting>
  <conditionalFormatting sqref="D8">
    <cfRule type="containsText" dxfId="17" priority="17" operator="containsText" text="ERREUR">
      <formula>NOT(ISERROR(SEARCH("ERREUR",D8)))</formula>
    </cfRule>
    <cfRule type="containsText" dxfId="16" priority="18" operator="containsText" text="OK">
      <formula>NOT(ISERROR(SEARCH("OK",D8)))</formula>
    </cfRule>
  </conditionalFormatting>
  <conditionalFormatting sqref="D81">
    <cfRule type="containsText" dxfId="15" priority="15" operator="containsText" text="ERREUR">
      <formula>NOT(ISERROR(SEARCH("ERREUR",D81)))</formula>
    </cfRule>
    <cfRule type="containsText" dxfId="14" priority="16" operator="containsText" text="OK">
      <formula>NOT(ISERROR(SEARCH("OK",D81)))</formula>
    </cfRule>
  </conditionalFormatting>
  <conditionalFormatting sqref="D88">
    <cfRule type="containsText" dxfId="13" priority="13" operator="containsText" text="ERREUR">
      <formula>NOT(ISERROR(SEARCH("ERREUR",D88)))</formula>
    </cfRule>
    <cfRule type="containsText" dxfId="12" priority="14" operator="containsText" text="OK">
      <formula>NOT(ISERROR(SEARCH("OK",D88)))</formula>
    </cfRule>
  </conditionalFormatting>
  <conditionalFormatting sqref="D102">
    <cfRule type="containsText" dxfId="11" priority="11" operator="containsText" text="ERREUR">
      <formula>NOT(ISERROR(SEARCH("ERREUR",D102)))</formula>
    </cfRule>
    <cfRule type="containsText" dxfId="10" priority="12" operator="containsText" text="OK">
      <formula>NOT(ISERROR(SEARCH("OK",D102)))</formula>
    </cfRule>
  </conditionalFormatting>
  <conditionalFormatting sqref="D96">
    <cfRule type="containsText" dxfId="9" priority="9" operator="containsText" text="ERREUR">
      <formula>NOT(ISERROR(SEARCH("ERREUR",D96)))</formula>
    </cfRule>
    <cfRule type="containsText" dxfId="8" priority="10" operator="containsText" text="OK">
      <formula>NOT(ISERROR(SEARCH("OK",D96)))</formula>
    </cfRule>
  </conditionalFormatting>
  <conditionalFormatting sqref="D90">
    <cfRule type="containsText" dxfId="7" priority="7" operator="containsText" text="ERREUR">
      <formula>NOT(ISERROR(SEARCH("ERREUR",D90)))</formula>
    </cfRule>
    <cfRule type="containsText" dxfId="6" priority="8" operator="containsText" text="OK">
      <formula>NOT(ISERROR(SEARCH("OK",D90)))</formula>
    </cfRule>
  </conditionalFormatting>
  <conditionalFormatting sqref="D91">
    <cfRule type="containsText" dxfId="5" priority="5" operator="containsText" text="ERREUR">
      <formula>NOT(ISERROR(SEARCH("ERREUR",D91)))</formula>
    </cfRule>
    <cfRule type="containsText" dxfId="4" priority="6" operator="containsText" text="OK">
      <formula>NOT(ISERROR(SEARCH("OK",D91)))</formula>
    </cfRule>
  </conditionalFormatting>
  <conditionalFormatting sqref="D97">
    <cfRule type="containsText" dxfId="3" priority="3" operator="containsText" text="ERREUR">
      <formula>NOT(ISERROR(SEARCH("ERREUR",D97)))</formula>
    </cfRule>
    <cfRule type="containsText" dxfId="2" priority="4" operator="containsText" text="OK">
      <formula>NOT(ISERROR(SEARCH("OK",D97)))</formula>
    </cfRule>
  </conditionalFormatting>
  <conditionalFormatting sqref="D76">
    <cfRule type="containsText" dxfId="1" priority="1" operator="containsText" text="ERREUR">
      <formula>NOT(ISERROR(SEARCH("ERREUR",D76)))</formula>
    </cfRule>
    <cfRule type="containsText" dxfId="0" priority="2" operator="containsText" text="OK">
      <formula>NOT(ISERROR(SEARCH("OK",D76)))</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9A65A2DD5DF44A80A654981849549B" ma:contentTypeVersion="17" ma:contentTypeDescription="Crée un document." ma:contentTypeScope="" ma:versionID="ba023bce3ca23e71f1714486837f8717">
  <xsd:schema xmlns:xsd="http://www.w3.org/2001/XMLSchema" xmlns:xs="http://www.w3.org/2001/XMLSchema" xmlns:p="http://schemas.microsoft.com/office/2006/metadata/properties" xmlns:ns2="c1a3df3e-33cb-4260-8132-609fc1ecef07" xmlns:ns3="db7435c9-3aa2-4ddd-a3fd-7413ce4a853b" targetNamespace="http://schemas.microsoft.com/office/2006/metadata/properties" ma:root="true" ma:fieldsID="874f49613754915ca27c1212a5af7e03" ns2:_="" ns3:_="">
    <xsd:import namespace="c1a3df3e-33cb-4260-8132-609fc1ecef07"/>
    <xsd:import namespace="db7435c9-3aa2-4ddd-a3fd-7413ce4a853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a3df3e-33cb-4260-8132-609fc1ecef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cc4018d8-b214-4a48-af45-02710e18d6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7435c9-3aa2-4ddd-a3fd-7413ce4a853b"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2a39bb6-5cef-4d0c-89d9-c0f7b09ecf8e}" ma:internalName="TaxCatchAll" ma:showField="CatchAllData" ma:web="db7435c9-3aa2-4ddd-a3fd-7413ce4a853b">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1a3df3e-33cb-4260-8132-609fc1ecef07">
      <Terms xmlns="http://schemas.microsoft.com/office/infopath/2007/PartnerControls"/>
    </lcf76f155ced4ddcb4097134ff3c332f>
    <TaxCatchAll xmlns="db7435c9-3aa2-4ddd-a3fd-7413ce4a853b" xsi:nil="true"/>
  </documentManagement>
</p:properties>
</file>

<file path=customXml/itemProps1.xml><?xml version="1.0" encoding="utf-8"?>
<ds:datastoreItem xmlns:ds="http://schemas.openxmlformats.org/officeDocument/2006/customXml" ds:itemID="{9D05C7FA-F4CA-4CFD-AC71-EC13D35C7770}"/>
</file>

<file path=customXml/itemProps2.xml><?xml version="1.0" encoding="utf-8"?>
<ds:datastoreItem xmlns:ds="http://schemas.openxmlformats.org/officeDocument/2006/customXml" ds:itemID="{0EA92CEF-9CD0-497E-A683-BA3B51812E0A}"/>
</file>

<file path=customXml/itemProps3.xml><?xml version="1.0" encoding="utf-8"?>
<ds:datastoreItem xmlns:ds="http://schemas.openxmlformats.org/officeDocument/2006/customXml" ds:itemID="{27667879-1D59-4793-B19F-1B1F9BE0AED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Lisez moi</vt:lpstr>
      <vt:lpstr>Identification</vt:lpstr>
      <vt:lpstr>Production</vt:lpstr>
      <vt:lpstr>Sulfates</vt:lpstr>
      <vt:lpstr>Dépassements</vt:lpstr>
      <vt:lpstr>Coût</vt:lpstr>
      <vt:lpstr>Commentaires</vt:lpstr>
      <vt:lpstr>CTRLDATA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SOMER Cindy</dc:creator>
  <cp:lastModifiedBy>LEYH Romain</cp:lastModifiedBy>
  <dcterms:created xsi:type="dcterms:W3CDTF">2025-12-09T14:42:49Z</dcterms:created>
  <dcterms:modified xsi:type="dcterms:W3CDTF">2026-01-06T14:27:54Z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a477d1-147d-4e34-b5e3-7b26d2f44870_Enabled">
    <vt:lpwstr>true</vt:lpwstr>
  </property>
  <property fmtid="{D5CDD505-2E9C-101B-9397-08002B2CF9AE}" pid="3" name="MSIP_Label_97a477d1-147d-4e34-b5e3-7b26d2f44870_SetDate">
    <vt:lpwstr>2025-12-10T08:05:47Z</vt:lpwstr>
  </property>
  <property fmtid="{D5CDD505-2E9C-101B-9397-08002B2CF9AE}" pid="4" name="MSIP_Label_97a477d1-147d-4e34-b5e3-7b26d2f44870_Method">
    <vt:lpwstr>Standard</vt:lpwstr>
  </property>
  <property fmtid="{D5CDD505-2E9C-101B-9397-08002B2CF9AE}" pid="5" name="MSIP_Label_97a477d1-147d-4e34-b5e3-7b26d2f44870_Name">
    <vt:lpwstr>97a477d1-147d-4e34-b5e3-7b26d2f44870</vt:lpwstr>
  </property>
  <property fmtid="{D5CDD505-2E9C-101B-9397-08002B2CF9AE}" pid="6" name="MSIP_Label_97a477d1-147d-4e34-b5e3-7b26d2f44870_SiteId">
    <vt:lpwstr>1f816a84-7aa6-4a56-b22a-7b3452fa8681</vt:lpwstr>
  </property>
  <property fmtid="{D5CDD505-2E9C-101B-9397-08002B2CF9AE}" pid="7" name="MSIP_Label_97a477d1-147d-4e34-b5e3-7b26d2f44870_ActionId">
    <vt:lpwstr>bdff2f04-32fa-4075-ba35-5b94be090fde</vt:lpwstr>
  </property>
  <property fmtid="{D5CDD505-2E9C-101B-9397-08002B2CF9AE}" pid="8" name="MSIP_Label_97a477d1-147d-4e34-b5e3-7b26d2f44870_ContentBits">
    <vt:lpwstr>0</vt:lpwstr>
  </property>
  <property fmtid="{D5CDD505-2E9C-101B-9397-08002B2CF9AE}" pid="9" name="MSIP_Label_97a477d1-147d-4e34-b5e3-7b26d2f44870_Tag">
    <vt:lpwstr>10, 3, 0, 1</vt:lpwstr>
  </property>
  <property fmtid="{D5CDD505-2E9C-101B-9397-08002B2CF9AE}" pid="10" name="ContentTypeId">
    <vt:lpwstr>0x010100559A65A2DD5DF44A80A654981849549B</vt:lpwstr>
  </property>
</Properties>
</file>