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X:\PRV-O6020100\CARBON LEAKAGE INDIRECT\Formulaire CLI\Form_émissions_2025\"/>
    </mc:Choice>
  </mc:AlternateContent>
  <xr:revisionPtr revIDLastSave="0" documentId="8_{F2AAE3E9-A2F3-41FF-A5F0-CB0472541F4A}" xr6:coauthVersionLast="47" xr6:coauthVersionMax="47" xr10:uidLastSave="{00000000-0000-0000-0000-000000000000}"/>
  <workbookProtection workbookAlgorithmName="SHA-512" workbookHashValue="GLGX8CofixCe6EUFjFyw2HjDKlBntGfpS/oo+0TZSrroNPC9LaooO1anzxkSoscREVpSqIJGXbYLxCGf1HOviQ==" workbookSaltValue="RDcBeYSuZIn8BzT/UujTUw==" workbookSpinCount="100000" lockStructure="1"/>
  <bookViews>
    <workbookView xWindow="-23148" yWindow="-108" windowWidth="23256" windowHeight="12456" tabRatio="942" xr2:uid="{00000000-000D-0000-FFFF-FFFF00000000}"/>
  </bookViews>
  <sheets>
    <sheet name="INFORMATIONS" sheetId="13" r:id="rId1"/>
    <sheet name="ENERGIE" sheetId="19" r:id="rId2"/>
    <sheet name="ACTIONS 55(a)" sheetId="20" r:id="rId3"/>
    <sheet name="DONNEES SITE" sheetId="14" r:id="rId4"/>
    <sheet name="CONSOMMATION ELECTRICITE" sheetId="11" r:id="rId5"/>
    <sheet name="PRODUITS" sheetId="1" r:id="rId6"/>
    <sheet name="CONVERSION(1)" sheetId="2" r:id="rId7"/>
    <sheet name="RECAPITULATIF" sheetId="3" r:id="rId8"/>
    <sheet name="SIGNATURE" sheetId="15" r:id="rId9"/>
    <sheet name="PRODCOM" sheetId="5" r:id="rId10"/>
    <sheet name="NACE Rév. 2" sheetId="16" r:id="rId11"/>
    <sheet name="ANNEXE II" sheetId="18" r:id="rId12"/>
    <sheet name="Zone de liste" sheetId="21" state="hidden" r:id="rId13"/>
    <sheet name="Valeurs" sheetId="4" state="hidden" r:id="rId14"/>
  </sheets>
  <definedNames>
    <definedName name="_xlnm._FilterDatabase" localSheetId="11" hidden="1">'ANNEXE II'!$A$1:$L$28</definedName>
    <definedName name="_xlnm._FilterDatabase" localSheetId="9" hidden="1">PRODCOM!$A$4:$K$417</definedName>
    <definedName name="Code">PRODCOM!$A$5:$A$405</definedName>
    <definedName name="_xlnm.Print_Titles" localSheetId="2">'ACTIONS 55(a)'!$1:$2</definedName>
    <definedName name="_xlnm.Print_Titles" localSheetId="11">'ANNEXE II'!$1:$1</definedName>
    <definedName name="_xlnm.Print_Titles" localSheetId="9">PRODCOM!$4:$4</definedName>
    <definedName name="Période">PRODCOM!#REF!</definedName>
    <definedName name="TrueFalse">Valeurs!$A$2:$A$3</definedName>
    <definedName name="Unités">PRODCOM!$E$5:$E$6</definedName>
    <definedName name="_xlnm.Print_Area" localSheetId="2">'ACTIONS 55(a)'!$A$1:$L$207</definedName>
    <definedName name="_xlnm.Print_Area" localSheetId="11">'ANNEXE II'!$A$1:$L$65</definedName>
    <definedName name="_xlnm.Print_Area" localSheetId="4">'CONSOMMATION ELECTRICITE'!$A$1:$I$32</definedName>
    <definedName name="_xlnm.Print_Area" localSheetId="6">'CONVERSION(1)'!$A$2:$T$23</definedName>
    <definedName name="_xlnm.Print_Area" localSheetId="3">'DONNEES SITE'!$A$1:$H$27</definedName>
    <definedName name="_xlnm.Print_Area" localSheetId="1">ENERGIE!$A$1:$G$22</definedName>
    <definedName name="_xlnm.Print_Area" localSheetId="0">INFORMATIONS!$A$1:$F$43</definedName>
    <definedName name="_xlnm.Print_Area" localSheetId="10">'NACE Rév. 2'!$B$2:$D$20</definedName>
    <definedName name="_xlnm.Print_Area" localSheetId="9">PRODCOM!$A$2:$K$417</definedName>
    <definedName name="_xlnm.Print_Area" localSheetId="5">PRODUITS!$A$2:$J$17</definedName>
    <definedName name="_xlnm.Print_Area" localSheetId="7">RECAPITULATIF!$A$1:$H$21</definedName>
    <definedName name="_xlnm.Print_Area" localSheetId="8">SIGNATURE!$A$1:$I$48</definedName>
    <definedName name="_xlnm.Print_Area" localSheetId="12">'Zone de liste'!$B$2:$B$18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1" l="1"/>
  <c r="D12" i="1" s="1"/>
  <c r="J13" i="1"/>
  <c r="D13" i="1" s="1"/>
  <c r="J14" i="1"/>
  <c r="D14" i="1" s="1"/>
  <c r="J15" i="1"/>
  <c r="D15" i="1" s="1"/>
  <c r="J7" i="1"/>
  <c r="D7" i="1" s="1"/>
  <c r="J8" i="1"/>
  <c r="D8" i="1" s="1"/>
  <c r="J9" i="1"/>
  <c r="D9" i="1" s="1"/>
  <c r="J10" i="1"/>
  <c r="D10" i="1" s="1"/>
  <c r="J11" i="1"/>
  <c r="D11" i="1" s="1"/>
  <c r="J6" i="1"/>
  <c r="D6" i="1" s="1"/>
  <c r="B6" i="1"/>
  <c r="C7" i="1"/>
  <c r="F7" i="1" s="1"/>
  <c r="C8" i="1"/>
  <c r="F8" i="1" s="1"/>
  <c r="C9" i="1"/>
  <c r="F9" i="1" s="1"/>
  <c r="C10" i="1"/>
  <c r="C11" i="1"/>
  <c r="C12" i="1"/>
  <c r="F12" i="1" s="1"/>
  <c r="C13" i="1"/>
  <c r="F13" i="1" s="1"/>
  <c r="C14" i="1"/>
  <c r="F14" i="1" s="1"/>
  <c r="C15" i="1"/>
  <c r="F15" i="1" s="1"/>
  <c r="C6" i="1"/>
  <c r="G14" i="3"/>
  <c r="G15" i="3"/>
  <c r="G16" i="3"/>
  <c r="G20" i="3"/>
  <c r="I6" i="1"/>
  <c r="D323"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70" i="5"/>
  <c r="D71" i="5"/>
  <c r="D72" i="5"/>
  <c r="D73" i="5"/>
  <c r="D74" i="5"/>
  <c r="D75" i="5"/>
  <c r="D76" i="5"/>
  <c r="D77" i="5"/>
  <c r="D78" i="5"/>
  <c r="D79" i="5"/>
  <c r="D80" i="5"/>
  <c r="D81" i="5"/>
  <c r="D82" i="5"/>
  <c r="D83" i="5"/>
  <c r="D84" i="5"/>
  <c r="D85" i="5"/>
  <c r="D86" i="5"/>
  <c r="D87" i="5"/>
  <c r="D88" i="5"/>
  <c r="D89" i="5"/>
  <c r="D90" i="5"/>
  <c r="D91" i="5"/>
  <c r="D92" i="5"/>
  <c r="D93" i="5"/>
  <c r="D94" i="5"/>
  <c r="D95" i="5"/>
  <c r="D96" i="5"/>
  <c r="D97" i="5"/>
  <c r="D98" i="5"/>
  <c r="D99" i="5"/>
  <c r="D100" i="5"/>
  <c r="D101" i="5"/>
  <c r="D102" i="5"/>
  <c r="D103" i="5"/>
  <c r="D104" i="5"/>
  <c r="D105" i="5"/>
  <c r="D106" i="5"/>
  <c r="D107" i="5"/>
  <c r="D108" i="5"/>
  <c r="D109" i="5"/>
  <c r="D110" i="5"/>
  <c r="D111" i="5"/>
  <c r="D112" i="5"/>
  <c r="D113" i="5"/>
  <c r="D114" i="5"/>
  <c r="D115" i="5"/>
  <c r="D116" i="5"/>
  <c r="D117" i="5"/>
  <c r="D118" i="5"/>
  <c r="D119" i="5"/>
  <c r="D120" i="5"/>
  <c r="D121" i="5"/>
  <c r="D122" i="5"/>
  <c r="D123" i="5"/>
  <c r="D124" i="5"/>
  <c r="D125" i="5"/>
  <c r="D126" i="5"/>
  <c r="D127" i="5"/>
  <c r="D128" i="5"/>
  <c r="D129" i="5"/>
  <c r="D130" i="5"/>
  <c r="D131" i="5"/>
  <c r="D132" i="5"/>
  <c r="D133" i="5"/>
  <c r="D134" i="5"/>
  <c r="D135" i="5"/>
  <c r="D136" i="5"/>
  <c r="D137" i="5"/>
  <c r="D138" i="5"/>
  <c r="D139" i="5"/>
  <c r="D140" i="5"/>
  <c r="D141" i="5"/>
  <c r="D142" i="5"/>
  <c r="D143" i="5"/>
  <c r="D144" i="5"/>
  <c r="D145" i="5"/>
  <c r="D146" i="5"/>
  <c r="D147" i="5"/>
  <c r="D148" i="5"/>
  <c r="D149" i="5"/>
  <c r="D150" i="5"/>
  <c r="D151" i="5"/>
  <c r="D152" i="5"/>
  <c r="D153" i="5"/>
  <c r="D154" i="5"/>
  <c r="D155" i="5"/>
  <c r="D156" i="5"/>
  <c r="D157" i="5"/>
  <c r="D158" i="5"/>
  <c r="D159" i="5"/>
  <c r="D160" i="5"/>
  <c r="D161" i="5"/>
  <c r="D162" i="5"/>
  <c r="D163" i="5"/>
  <c r="D164" i="5"/>
  <c r="D165" i="5"/>
  <c r="D166" i="5"/>
  <c r="D167" i="5"/>
  <c r="D168" i="5"/>
  <c r="D169" i="5"/>
  <c r="D170" i="5"/>
  <c r="D171" i="5"/>
  <c r="D172" i="5"/>
  <c r="D173" i="5"/>
  <c r="D174" i="5"/>
  <c r="D175" i="5"/>
  <c r="D176" i="5"/>
  <c r="D177" i="5"/>
  <c r="D178" i="5"/>
  <c r="D179" i="5"/>
  <c r="D180" i="5"/>
  <c r="D181" i="5"/>
  <c r="D182" i="5"/>
  <c r="D183" i="5"/>
  <c r="D184" i="5"/>
  <c r="D185" i="5"/>
  <c r="D186" i="5"/>
  <c r="D187" i="5"/>
  <c r="D188" i="5"/>
  <c r="D189" i="5"/>
  <c r="D190" i="5"/>
  <c r="D191" i="5"/>
  <c r="D192" i="5"/>
  <c r="D193" i="5"/>
  <c r="D194" i="5"/>
  <c r="D195" i="5"/>
  <c r="D196" i="5"/>
  <c r="D197" i="5"/>
  <c r="D198" i="5"/>
  <c r="D199" i="5"/>
  <c r="D200" i="5"/>
  <c r="D201" i="5"/>
  <c r="D202" i="5"/>
  <c r="D203" i="5"/>
  <c r="D204" i="5"/>
  <c r="D205" i="5"/>
  <c r="D206" i="5"/>
  <c r="D207" i="5"/>
  <c r="D208" i="5"/>
  <c r="D209" i="5"/>
  <c r="D210" i="5"/>
  <c r="D211" i="5"/>
  <c r="D212" i="5"/>
  <c r="D213" i="5"/>
  <c r="D214" i="5"/>
  <c r="D215" i="5"/>
  <c r="D216" i="5"/>
  <c r="D217" i="5"/>
  <c r="D218" i="5"/>
  <c r="D219" i="5"/>
  <c r="D220" i="5"/>
  <c r="D221" i="5"/>
  <c r="D222" i="5"/>
  <c r="D223" i="5"/>
  <c r="D224" i="5"/>
  <c r="D225" i="5"/>
  <c r="D226" i="5"/>
  <c r="D227" i="5"/>
  <c r="D228" i="5"/>
  <c r="D229" i="5"/>
  <c r="D230" i="5"/>
  <c r="D231" i="5"/>
  <c r="D232" i="5"/>
  <c r="D233" i="5"/>
  <c r="D234" i="5"/>
  <c r="D235" i="5"/>
  <c r="D236" i="5"/>
  <c r="D237" i="5"/>
  <c r="D238" i="5"/>
  <c r="D239" i="5"/>
  <c r="D240" i="5"/>
  <c r="D241" i="5"/>
  <c r="D242" i="5"/>
  <c r="D243" i="5"/>
  <c r="D244" i="5"/>
  <c r="D245" i="5"/>
  <c r="D246" i="5"/>
  <c r="D247" i="5"/>
  <c r="D248" i="5"/>
  <c r="D249" i="5"/>
  <c r="D250" i="5"/>
  <c r="D251" i="5"/>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D362" i="5"/>
  <c r="D363" i="5"/>
  <c r="D364" i="5"/>
  <c r="D365" i="5"/>
  <c r="D366" i="5"/>
  <c r="D367" i="5"/>
  <c r="D368" i="5"/>
  <c r="D369" i="5"/>
  <c r="D370" i="5"/>
  <c r="D371" i="5"/>
  <c r="D372" i="5"/>
  <c r="D373" i="5"/>
  <c r="D374" i="5"/>
  <c r="D375" i="5"/>
  <c r="D376" i="5"/>
  <c r="D377" i="5"/>
  <c r="D378" i="5"/>
  <c r="D379" i="5"/>
  <c r="D380" i="5"/>
  <c r="D381" i="5"/>
  <c r="D382" i="5"/>
  <c r="D383" i="5"/>
  <c r="D384" i="5"/>
  <c r="D385" i="5"/>
  <c r="D386" i="5"/>
  <c r="D387" i="5"/>
  <c r="D388" i="5"/>
  <c r="D389" i="5"/>
  <c r="D390" i="5"/>
  <c r="D391" i="5"/>
  <c r="D392" i="5"/>
  <c r="D393" i="5"/>
  <c r="D394" i="5"/>
  <c r="D395" i="5"/>
  <c r="D396" i="5"/>
  <c r="D397" i="5"/>
  <c r="D398" i="5"/>
  <c r="D399" i="5"/>
  <c r="D400" i="5"/>
  <c r="D401" i="5"/>
  <c r="D402" i="5"/>
  <c r="D403" i="5"/>
  <c r="D404" i="5"/>
  <c r="D405" i="5"/>
  <c r="D406" i="5"/>
  <c r="D407" i="5"/>
  <c r="D408" i="5"/>
  <c r="D409" i="5"/>
  <c r="D410" i="5"/>
  <c r="D411" i="5"/>
  <c r="D412" i="5"/>
  <c r="D413" i="5"/>
  <c r="D414" i="5"/>
  <c r="D415" i="5"/>
  <c r="D416" i="5"/>
  <c r="D417" i="5"/>
  <c r="D6" i="5"/>
  <c r="D5" i="5"/>
  <c r="E4" i="2"/>
  <c r="F11" i="1"/>
  <c r="F10" i="1"/>
  <c r="A20" i="2"/>
  <c r="C20" i="2" s="1"/>
  <c r="F6" i="1" l="1"/>
  <c r="G6" i="1"/>
  <c r="G8" i="1"/>
  <c r="G9" i="1"/>
  <c r="G10" i="1"/>
  <c r="G11" i="1"/>
  <c r="G12" i="1"/>
  <c r="G13" i="1"/>
  <c r="G14" i="1"/>
  <c r="G15" i="1"/>
  <c r="C15" i="2" l="1"/>
  <c r="C14" i="2"/>
  <c r="B9" i="1"/>
  <c r="B10" i="1"/>
  <c r="B11" i="1"/>
  <c r="B12" i="1"/>
  <c r="B13" i="1"/>
  <c r="B14" i="1"/>
  <c r="B15" i="1"/>
  <c r="B8" i="1"/>
  <c r="I7" i="1"/>
  <c r="E20" i="2" s="1"/>
  <c r="B7" i="1"/>
  <c r="G7" i="1" l="1"/>
  <c r="D14" i="2"/>
  <c r="D12" i="2"/>
  <c r="D13" i="2"/>
  <c r="D11" i="2"/>
  <c r="I8" i="1"/>
  <c r="I9" i="1"/>
  <c r="I10" i="1"/>
  <c r="I11" i="1"/>
  <c r="I12" i="1"/>
  <c r="I13" i="1"/>
  <c r="I14" i="1"/>
  <c r="I15" i="1"/>
  <c r="Y6" i="1"/>
  <c r="E7" i="3" l="1"/>
  <c r="E8" i="3"/>
  <c r="E9" i="3"/>
  <c r="E10" i="3"/>
  <c r="E11" i="3"/>
  <c r="E12" i="3"/>
  <c r="E13" i="3"/>
  <c r="E6" i="3"/>
  <c r="D15" i="2" l="1"/>
  <c r="F7" i="3" l="1"/>
  <c r="F8" i="3"/>
  <c r="F9" i="3"/>
  <c r="F10" i="3"/>
  <c r="F11" i="3"/>
  <c r="F12" i="3"/>
  <c r="F13" i="3"/>
  <c r="F6" i="3" l="1"/>
  <c r="H7" i="11"/>
  <c r="I20" i="2" l="1"/>
  <c r="D7" i="3"/>
  <c r="G7" i="3" s="1"/>
  <c r="D8" i="3"/>
  <c r="G8" i="3" s="1"/>
  <c r="D9" i="3"/>
  <c r="G9" i="3" s="1"/>
  <c r="D10" i="3"/>
  <c r="G10" i="3" s="1"/>
  <c r="D11" i="3"/>
  <c r="G11" i="3" s="1"/>
  <c r="D12" i="3"/>
  <c r="G12" i="3" s="1"/>
  <c r="D13" i="3"/>
  <c r="G13" i="3" s="1"/>
  <c r="B7" i="3"/>
  <c r="B8" i="3"/>
  <c r="B9" i="3"/>
  <c r="B10" i="3"/>
  <c r="B11" i="3"/>
  <c r="B12" i="3"/>
  <c r="B13" i="3"/>
  <c r="H8" i="11"/>
  <c r="B6" i="3"/>
  <c r="L20" i="2"/>
  <c r="G20" i="2" l="1"/>
  <c r="O20" i="2" s="1"/>
  <c r="C13" i="3"/>
  <c r="C12" i="3"/>
  <c r="C11" i="3"/>
  <c r="C10" i="3" l="1"/>
  <c r="C9" i="3"/>
  <c r="C8" i="3"/>
  <c r="C6" i="3"/>
  <c r="C7" i="3"/>
  <c r="D6" i="3" l="1"/>
  <c r="G6" i="3" l="1"/>
  <c r="G17" i="3" s="1"/>
  <c r="B5"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BEHAEGEL Marie</author>
  </authors>
  <commentList>
    <comment ref="D4" authorId="0" shapeId="0" xr:uid="{DC3E682B-D415-4323-810F-3F16091239C7}">
      <text>
        <r>
          <rPr>
            <b/>
            <sz val="9"/>
            <color indexed="81"/>
            <rFont val="Tahoma"/>
            <family val="2"/>
          </rPr>
          <t>SPW :</t>
        </r>
        <r>
          <rPr>
            <sz val="9"/>
            <color indexed="81"/>
            <rFont val="Tahoma"/>
            <family val="2"/>
          </rPr>
          <t xml:space="preserve">
La formule de calcul du référentiel réduit est : référentiel d'efficacité de base *((1-taux de réduction annuel) exposant (année des émissions - 2021))</t>
        </r>
      </text>
    </comment>
  </commentList>
</comments>
</file>

<file path=xl/sharedStrings.xml><?xml version="1.0" encoding="utf-8"?>
<sst xmlns="http://schemas.openxmlformats.org/spreadsheetml/2006/main" count="2141" uniqueCount="1124">
  <si>
    <t>DOSSIER DE DEMANDE D'AIDE - INFORMATIONS</t>
  </si>
  <si>
    <t>Numéro de dossier (réservé à l'administration)</t>
  </si>
  <si>
    <t>Informations générales</t>
  </si>
  <si>
    <t>Nom ou raison sociale</t>
  </si>
  <si>
    <t>Numéro d'entreprise</t>
  </si>
  <si>
    <t>Numéro de l'unité d'établissement</t>
  </si>
  <si>
    <t>Compte bancaire IBAN</t>
  </si>
  <si>
    <t>Adresse de l'unité d'établissement</t>
  </si>
  <si>
    <t>Complément d'adresse</t>
  </si>
  <si>
    <t>Code postal</t>
  </si>
  <si>
    <t>Commune</t>
  </si>
  <si>
    <t>Déclarant (signataire du formulaire)</t>
  </si>
  <si>
    <t>Civilité</t>
  </si>
  <si>
    <t>Nom</t>
  </si>
  <si>
    <t>Prénom</t>
  </si>
  <si>
    <t>Qualité/fonction</t>
  </si>
  <si>
    <t>Téléphone</t>
  </si>
  <si>
    <t>Adresse électronique</t>
  </si>
  <si>
    <t>Personne de contact pour le traitement du dossier</t>
  </si>
  <si>
    <t>Téléphone / GSM</t>
  </si>
  <si>
    <t>Nombre de produits éligibles déclarés</t>
  </si>
  <si>
    <t>DONNEES SITE</t>
  </si>
  <si>
    <t>Dans une annexe séparée :</t>
  </si>
  <si>
    <t>• les autres activités non éligibles (fabrication de produits non éligibles, services généraux, etc.).</t>
  </si>
  <si>
    <t>CONSOMMATION D'ELECTRICITE DU SITE</t>
  </si>
  <si>
    <t>Indiquer si l'électricité consommée sur le site est totalement ou en partie :</t>
  </si>
  <si>
    <t>produite par l'entreprise éligible pour ses propres besoins à partir de combustibles fossiles au sein d'une installation qui, d'une part, exerce une activité mentionnée à l'annexe I à la directive 2003/87/ CE du Parlement européen et du Conseil du 13 octobre 2003 établissant un système d'échange de quotas d'émission de gaz à effet de serre dans la Communauté et modifiant la directive 96/61/ CE du Conseil et, d'autre part, est soumise aux dispositions de ladite directive ;</t>
  </si>
  <si>
    <t>achetée directement ou par l'intermédiaire d'un fournisseur sur les marchés de l'électricité au prix de ces marchés. A la demande de l'administration, une attestation du ou des fournisseurs sera fournie.</t>
  </si>
  <si>
    <t>Si vous le souhaitez, vous pouvez apporter des précisions sur la nature de vos contrats d'approvisionnement en électricité :</t>
  </si>
  <si>
    <t>Code produit (PRODCOM)</t>
  </si>
  <si>
    <t>Libellé produit
(nom courant)</t>
  </si>
  <si>
    <t>Unité des données
(t ou MWh)</t>
  </si>
  <si>
    <t>Donnée de production de référence (t ou MWh)</t>
  </si>
  <si>
    <r>
      <t>CALCUL DE LA PART DES EMISSIONS INDIRECTES ET DU REFERENTIEL D'EFFICACITE POUR LA CONSOMMATION D'ELECTRICITE
 (conversion t CO</t>
    </r>
    <r>
      <rPr>
        <b/>
        <vertAlign val="subscript"/>
        <sz val="10"/>
        <color theme="1"/>
        <rFont val="Arial"/>
        <family val="2"/>
      </rPr>
      <t>2</t>
    </r>
    <r>
      <rPr>
        <b/>
        <sz val="10"/>
        <color theme="1"/>
        <rFont val="Arial"/>
        <family val="2"/>
      </rPr>
      <t>-MWh)</t>
    </r>
  </si>
  <si>
    <t>Données</t>
  </si>
  <si>
    <t>Unité des données</t>
  </si>
  <si>
    <t>Donnée de référence</t>
  </si>
  <si>
    <t>Emissions directes</t>
  </si>
  <si>
    <r>
      <t>t CO</t>
    </r>
    <r>
      <rPr>
        <b/>
        <vertAlign val="subscript"/>
        <sz val="9"/>
        <color theme="1"/>
        <rFont val="Arial"/>
        <family val="2"/>
      </rPr>
      <t>2</t>
    </r>
    <r>
      <rPr>
        <b/>
        <sz val="9"/>
        <color theme="1"/>
        <rFont val="Arial"/>
        <family val="2"/>
      </rPr>
      <t>/an</t>
    </r>
  </si>
  <si>
    <t>TJ/an</t>
  </si>
  <si>
    <t>Electricité consommée pour le produit</t>
  </si>
  <si>
    <t>MWh/an</t>
  </si>
  <si>
    <t>Emissions directes totales</t>
  </si>
  <si>
    <t>Emissions indirectes</t>
  </si>
  <si>
    <t>Référentiel d'efficacité de produit (t CO2/t)</t>
  </si>
  <si>
    <t>Donnée de production de référence (t)</t>
  </si>
  <si>
    <t>Part des émissions indirectes
(%)</t>
  </si>
  <si>
    <r>
      <t>Emissions indirectes sur la période de référence
 (t équivalent CO</t>
    </r>
    <r>
      <rPr>
        <b/>
        <vertAlign val="subscript"/>
        <sz val="9"/>
        <rFont val="Arial"/>
        <family val="2"/>
      </rPr>
      <t>2</t>
    </r>
    <r>
      <rPr>
        <b/>
        <sz val="9"/>
        <rFont val="Arial"/>
        <family val="2"/>
      </rPr>
      <t>)</t>
    </r>
  </si>
  <si>
    <r>
      <t>Emissions directes totales sur la période de référence
(t équivalent CO</t>
    </r>
    <r>
      <rPr>
        <b/>
        <vertAlign val="subscript"/>
        <sz val="9"/>
        <rFont val="Arial"/>
        <family val="2"/>
      </rPr>
      <t>2</t>
    </r>
    <r>
      <rPr>
        <b/>
        <sz val="9"/>
        <rFont val="Arial"/>
        <family val="2"/>
      </rPr>
      <t>)</t>
    </r>
  </si>
  <si>
    <t>Référentiel d'efficacité pour la consommation d'électricité
(MWh/t)</t>
  </si>
  <si>
    <t>Copier et renommer l'onglet autant de fois que de produits concernés</t>
  </si>
  <si>
    <t>RECAPITULATIF</t>
  </si>
  <si>
    <t>Libellé produit</t>
  </si>
  <si>
    <t>Référentiel d'efficacité
(MWh/t ou %)</t>
  </si>
  <si>
    <t>Donnée de référence
(t ou MWh)</t>
  </si>
  <si>
    <t>Compensation
( EUR )</t>
  </si>
  <si>
    <t>MONTANT TOTAL avant pondération (EUR)</t>
  </si>
  <si>
    <t>Intensité de l'aide
(%)</t>
  </si>
  <si>
    <r>
      <t>Facteur d'émission de CO</t>
    </r>
    <r>
      <rPr>
        <b/>
        <vertAlign val="subscript"/>
        <sz val="10"/>
        <color theme="1"/>
        <rFont val="Arial"/>
        <family val="2"/>
      </rPr>
      <t>2</t>
    </r>
    <r>
      <rPr>
        <b/>
        <sz val="10"/>
        <color theme="1"/>
        <rFont val="Arial"/>
        <family val="2"/>
      </rPr>
      <t xml:space="preserve"> européen moyen (tCO</t>
    </r>
    <r>
      <rPr>
        <b/>
        <vertAlign val="subscript"/>
        <sz val="10"/>
        <color theme="1"/>
        <rFont val="Arial"/>
        <family val="2"/>
      </rPr>
      <t>2</t>
    </r>
    <r>
      <rPr>
        <b/>
        <sz val="10"/>
        <color theme="1"/>
        <rFont val="Arial"/>
        <family val="2"/>
      </rPr>
      <t>/MWh)</t>
    </r>
  </si>
  <si>
    <t>SIGNATURE</t>
  </si>
  <si>
    <t xml:space="preserve">Je soussigné </t>
  </si>
  <si>
    <t xml:space="preserve">ayant pouvoir de contracter </t>
  </si>
  <si>
    <t xml:space="preserve">et d’engager juridiquement le demandeur ou ayant délégation de signature (1) </t>
  </si>
  <si>
    <t xml:space="preserve">Fait à </t>
  </si>
  <si>
    <t>Le</t>
  </si>
  <si>
    <t>Nom et qualité du signataire des présentes ayant pouvoir de contracter :</t>
  </si>
  <si>
    <t/>
  </si>
  <si>
    <t>Signature :</t>
  </si>
  <si>
    <t xml:space="preserve">(1) joindre une délégation de signature </t>
  </si>
  <si>
    <t>Description</t>
  </si>
  <si>
    <t>1.</t>
  </si>
  <si>
    <t>Production d'aluminium</t>
  </si>
  <si>
    <t>2.</t>
  </si>
  <si>
    <t>3.</t>
  </si>
  <si>
    <t>4.</t>
  </si>
  <si>
    <t>Métallurgie du plomb, du zinc ou de l’étain</t>
  </si>
  <si>
    <t>5.</t>
  </si>
  <si>
    <t>Fabrication de vêtements en cuir</t>
  </si>
  <si>
    <t>6.</t>
  </si>
  <si>
    <t>7.</t>
  </si>
  <si>
    <t>Fabrication de papier et de carton</t>
  </si>
  <si>
    <t>8.</t>
  </si>
  <si>
    <t>9.</t>
  </si>
  <si>
    <t>10.</t>
  </si>
  <si>
    <t>11.</t>
  </si>
  <si>
    <t>12.</t>
  </si>
  <si>
    <t>13.</t>
  </si>
  <si>
    <t>14.</t>
  </si>
  <si>
    <t>Code</t>
  </si>
  <si>
    <t>Unités</t>
  </si>
  <si>
    <t>Pâtes mi-chimiques de bois</t>
  </si>
  <si>
    <t>Référentiel de produit</t>
  </si>
  <si>
    <t>Unité du référentiel</t>
  </si>
  <si>
    <t>Unité de production</t>
  </si>
  <si>
    <t>Définition du produit</t>
  </si>
  <si>
    <t>Procédés couverts par le référentiel de produit</t>
  </si>
  <si>
    <t>Oui</t>
  </si>
  <si>
    <t>Non</t>
  </si>
  <si>
    <r>
      <t>Consommation d'électricité soumise aux coûts des quotas du système ETS (consommation totale du site - fourniture d'électricité 2021 du site sans coûts CO</t>
    </r>
    <r>
      <rPr>
        <vertAlign val="subscript"/>
        <sz val="10"/>
        <color rgb="FF000000"/>
        <rFont val="Arial"/>
        <family val="2"/>
      </rPr>
      <t>2</t>
    </r>
    <r>
      <rPr>
        <sz val="10"/>
        <color rgb="FF000000"/>
        <rFont val="Arial"/>
        <family val="2"/>
      </rPr>
      <t xml:space="preserve"> (MWh))</t>
    </r>
  </si>
  <si>
    <r>
      <rPr>
        <strike/>
        <sz val="11"/>
        <color rgb="FFFF0000"/>
        <rFont val="Calibri"/>
        <family val="2"/>
        <scheme val="minor"/>
      </rPr>
      <t>Facteur r, ratio d'électricité soumise aux coûts des quotas de CO</t>
    </r>
    <r>
      <rPr>
        <strike/>
        <vertAlign val="subscript"/>
        <sz val="11"/>
        <color rgb="FFFF0000"/>
        <rFont val="Calibri"/>
        <family val="2"/>
        <scheme val="minor"/>
      </rPr>
      <t>2</t>
    </r>
  </si>
  <si>
    <t>Fabrication de pâte à papier</t>
  </si>
  <si>
    <t>Sidérurgie</t>
  </si>
  <si>
    <t>Production de cuivre</t>
  </si>
  <si>
    <t>Métallurgie des autres métaux non ferreux</t>
  </si>
  <si>
    <t>24.10</t>
  </si>
  <si>
    <t>19.20</t>
  </si>
  <si>
    <t>24.44</t>
  </si>
  <si>
    <t>24.45</t>
  </si>
  <si>
    <t>Les sous-secteurs suivants du secteur des matières plastiques (20.16) :</t>
  </si>
  <si>
    <t>20.16.40.15</t>
  </si>
  <si>
    <t>Les sous-secteurs suivants du secteur de la fibre de verre (23.14)</t>
  </si>
  <si>
    <t>Les sous-secteurs suivants du secteur des gaz industriels (20.11);</t>
  </si>
  <si>
    <t>20.11.11.50
20.11.12.90</t>
  </si>
  <si>
    <t>Hydrogène
Composés oxygénés inorganiques des éléments non métalliques</t>
  </si>
  <si>
    <t>Code NACE
(Rév. 2)</t>
  </si>
  <si>
    <t>Valeur du référentiel en 2021</t>
  </si>
  <si>
    <t>Taux de réduction annuel</t>
  </si>
  <si>
    <t>17.11</t>
  </si>
  <si>
    <t>Pâtes chimiques de bois</t>
  </si>
  <si>
    <t>MWh/t 90 % sdt</t>
  </si>
  <si>
    <t>Tonne de pâtes chimiques du bois</t>
  </si>
  <si>
    <t>Pâtes chimiques de bois, à dissoudre</t>
  </si>
  <si>
    <t>Tous les procédés directement ou indirectement liés à la production de pâtes chimiques, y compris le séchage, le lavage, le criblage et le blanchiment</t>
  </si>
  <si>
    <t>17.11.11.00</t>
  </si>
  <si>
    <t>Pâte chimique de bois</t>
  </si>
  <si>
    <t>Tonne de pâtes mi-chimiques de bois</t>
  </si>
  <si>
    <t>Pâtes chimiques de bois, à la soude ou au sulfate, autres qu'à dissoudre</t>
  </si>
  <si>
    <t>Pâtes chimiques de bois, au bisulfite, autres qu'à dissoudre</t>
  </si>
  <si>
    <t>17.11.12.00</t>
  </si>
  <si>
    <t>17.11.13.00</t>
  </si>
  <si>
    <t>17.11.14.00</t>
  </si>
  <si>
    <t>Pâtes mécaniques de bois; pâtes mi-chimiques de bois; pâtes d'autres matières fibreuses cellulosiques</t>
  </si>
  <si>
    <t>Pâtes mécaniques</t>
  </si>
  <si>
    <t>Approche de repli</t>
  </si>
  <si>
    <t>Tous les procédés directement ou indirectement liés à la production de pâtes mécaniques, y compris le traitement du bois, le raffinage, le lavage, le blanchiment, la récupération de chaleur</t>
  </si>
  <si>
    <t>Polyéthylèneglycols et autres polyéther-alcools, sous formes primaires</t>
  </si>
  <si>
    <t>PRODCOM 2021</t>
  </si>
  <si>
    <t>14.11.10.00</t>
  </si>
  <si>
    <t>Vêtements en cuir naturel ou reconstitué, y compris les manteaux (à l’exclusion des chapeaux, des chaussures et des accessoires du vêtement)</t>
  </si>
  <si>
    <t>24.42.12.00</t>
  </si>
  <si>
    <t>24.42.11.30</t>
  </si>
  <si>
    <t>Aluminium allié, sous forme brute (à l’exclusion des poudres et paillettes d’aluminium)</t>
  </si>
  <si>
    <t>Aluminium non allié, sous forme brute (à l’exclusion des poudres et paillettes d’aluminium)</t>
  </si>
  <si>
    <t>24.42.11.53</t>
  </si>
  <si>
    <t>24.42.11.54</t>
  </si>
  <si>
    <t>Oxyde d’aluminium (à l’exclusion du corindon artificiel)</t>
  </si>
  <si>
    <t>Poudres et paillettes d’aluminium (à l’exclusion des produits préparés comme couleurs, peintures, etc.)</t>
  </si>
  <si>
    <t>24.42.21.00</t>
  </si>
  <si>
    <t>24.42.22.30</t>
  </si>
  <si>
    <t>Barres et profilés en aluminium non allié (à l’exclusion des produits préparés en vue de leur utilisation dans la construction)</t>
  </si>
  <si>
    <t>24.42.22.50</t>
  </si>
  <si>
    <t>Barres et profilés en aluminium allié (à l’exclusion des produits préparés en vue de leur utilisation dans la construction)</t>
  </si>
  <si>
    <t>24.42.23.30</t>
  </si>
  <si>
    <t>24.42.23.50</t>
  </si>
  <si>
    <t>Fils en aluminium non allié (à l’exclusion des fils et câbles isolés pour l’électricité, des ficelles et cordages renforcés à l’aide de fils d’aluminium et des fils et câbles multibrins)</t>
  </si>
  <si>
    <t>Fils en aluminium allié (à l’exclusion des fils et câbles isolés pour l’électricité, des ficelles et cordages renforcés à l’aide de fils d’aluminium et des fils et câbles multibrins)</t>
  </si>
  <si>
    <t>24.42.24.30</t>
  </si>
  <si>
    <t>24.42.24.50</t>
  </si>
  <si>
    <t>Tôles et bandes en aluminium non allié, d’une épaisseur &gt; 0,2 mm</t>
  </si>
  <si>
    <t>Tôles et bandes en alliages d’aluminium, d’une épaisseur &gt; 0,2 mm</t>
  </si>
  <si>
    <t>24.42.25.00</t>
  </si>
  <si>
    <t>Feuilles et bandes minces, aluminium, d’une épaisseur ≤ 0,2 mm (à l’exclusion de tout support)</t>
  </si>
  <si>
    <t>24.42.26.30</t>
  </si>
  <si>
    <t>24.42.26.50</t>
  </si>
  <si>
    <t>24.42.26.70</t>
  </si>
  <si>
    <t>Tubes et tuyaux en aluminium non allié (à l’exclusion des profilés creux, des accessoires de tuyauterie, des tuyaux flexibles et des tubes et tuyaux préparés en vue de leur utilisation dans la construction, dans des parties de machines ou d’appareils, dans des véhicules et similaires)</t>
  </si>
  <si>
    <t>Tubes et tuyaux en alliages d’aluminium (à l’exclusion des profilés creux, des accessoires de tuyauterie, des tuyaux flexibles et des tubes et tuyaux préparés en vue de leur utilisation dans la construction, dans des parties de machines ou d’appareils, dans des véhicules et similaires)</t>
  </si>
  <si>
    <t>Accessoires de tuyauterie (raccords, coudes, manchons, etc.) en aluminium (à l’exclusion des robinets, clapets et valves, supports, articles de boulonnerie et colliers)</t>
  </si>
  <si>
    <t>20.13.21.11</t>
  </si>
  <si>
    <t>Chlore</t>
  </si>
  <si>
    <t>20.13.21.16</t>
  </si>
  <si>
    <t>Iode; fluor; brome</t>
  </si>
  <si>
    <t>20.13.21.20</t>
  </si>
  <si>
    <t>Carbone (noirs de carbone et autres formes de carbone n.c.a.)</t>
  </si>
  <si>
    <t>20.13.21.30</t>
  </si>
  <si>
    <t>Soufre sublimé ou précipité; soufre colloïdal</t>
  </si>
  <si>
    <t>20.13.21.41</t>
  </si>
  <si>
    <t>Bore</t>
  </si>
  <si>
    <t>Tellure</t>
  </si>
  <si>
    <t>Silicium, contenant en poids 99,99 % de silicium</t>
  </si>
  <si>
    <t>Silicium, autre que contenant en poids au moins 99,99 % de silicium</t>
  </si>
  <si>
    <t>Phosphore</t>
  </si>
  <si>
    <t>Arsenic; sélénium</t>
  </si>
  <si>
    <t>20.13.21.42</t>
  </si>
  <si>
    <t>20.13.21.60</t>
  </si>
  <si>
    <t>20.13.21.70</t>
  </si>
  <si>
    <t>20.13.21.81</t>
  </si>
  <si>
    <t>20.13.21.85</t>
  </si>
  <si>
    <t>20.13.22.10</t>
  </si>
  <si>
    <t>Oxychlorure de phosphore</t>
  </si>
  <si>
    <t>Trichlorure de phosphore</t>
  </si>
  <si>
    <t>Pentachlorure de phosphore</t>
  </si>
  <si>
    <t>Halogénures et oxyhalogénures des éléments non métalliques (à l’exclusion des chlorures et oxychlorures de phosphore)</t>
  </si>
  <si>
    <t>Sulfures de phosphore, y compris le trisulfure de phosphore du commerce</t>
  </si>
  <si>
    <t>20.13.22.20</t>
  </si>
  <si>
    <t>20.13.22.30</t>
  </si>
  <si>
    <t>20.13.22.37</t>
  </si>
  <si>
    <t>20.13.22.40</t>
  </si>
  <si>
    <t>20.13.22.70</t>
  </si>
  <si>
    <t>20.13.22.80</t>
  </si>
  <si>
    <t>Sulfures des éléments non métalliques, à l'exclusion du trisulfure de phosphore du commerce</t>
  </si>
  <si>
    <t>20.13.23.00</t>
  </si>
  <si>
    <t>Métaux alcalins ou alcalino-terreux; métaux de terres rares, scandium et yttrium; mercure</t>
  </si>
  <si>
    <t>20.13.24.13</t>
  </si>
  <si>
    <t>Chlorure d’hydrogène (acide chlorhydrique)</t>
  </si>
  <si>
    <t>20.13.24.15</t>
  </si>
  <si>
    <t>Acide chlorosulfurique</t>
  </si>
  <si>
    <t>20.13.24.34</t>
  </si>
  <si>
    <t>Acide sulfurique; oléum</t>
  </si>
  <si>
    <t>20.13.24.53</t>
  </si>
  <si>
    <t>Pentaoxyde de diphosphore</t>
  </si>
  <si>
    <t>20.13.24.55</t>
  </si>
  <si>
    <t>Acide phosphorique et acides polyphosphoriques</t>
  </si>
  <si>
    <t>20.13.24.62</t>
  </si>
  <si>
    <t>Trioxyde de dibore</t>
  </si>
  <si>
    <t>20.13.24.65</t>
  </si>
  <si>
    <t>20.13.24.69</t>
  </si>
  <si>
    <t>20.13.24.73</t>
  </si>
  <si>
    <t>Fluorure d’hydrogène (acide fluorhydrique)</t>
  </si>
  <si>
    <t>20.13.24.75</t>
  </si>
  <si>
    <t>Dioxyde de silicium</t>
  </si>
  <si>
    <t>20.13.24.77</t>
  </si>
  <si>
    <t>Dioxyde de soufre</t>
  </si>
  <si>
    <t>20.13.25.25</t>
  </si>
  <si>
    <t>20.13.25.27</t>
  </si>
  <si>
    <t>20.13.25.30</t>
  </si>
  <si>
    <t>20.13.25.50</t>
  </si>
  <si>
    <t>20.13.25.63</t>
  </si>
  <si>
    <t>20.13.25.65</t>
  </si>
  <si>
    <t>20.13.25.70</t>
  </si>
  <si>
    <t>20.13.25.80</t>
  </si>
  <si>
    <t>Hydroxyde de sodium (soude caustique), solide</t>
  </si>
  <si>
    <t>Hydroxyde de sodium en solution aqueuse (lessive de soude caustique)</t>
  </si>
  <si>
    <t>Hydroxyde de potassium (potasse caustique)</t>
  </si>
  <si>
    <t>Peroxydes de sodium ou de potassium</t>
  </si>
  <si>
    <t>Hydroxyde et peroxyde de magnésium</t>
  </si>
  <si>
    <t>Oxydes, hydroxydes et peroxydes de strontium et de baryum</t>
  </si>
  <si>
    <t>Hydroxyde d’aluminium</t>
  </si>
  <si>
    <t>Hydrazine et hydroxylamine et leurs sels inorganiques</t>
  </si>
  <si>
    <t>20.13.31.15</t>
  </si>
  <si>
    <t>20.13.31.19</t>
  </si>
  <si>
    <t>20.13.31.31</t>
  </si>
  <si>
    <t>20.13.31.32</t>
  </si>
  <si>
    <t>20.13.31.33</t>
  </si>
  <si>
    <t>20.13.31.34</t>
  </si>
  <si>
    <t>20.13.31.39</t>
  </si>
  <si>
    <t>20.13.31.50</t>
  </si>
  <si>
    <t>20.13.31.71</t>
  </si>
  <si>
    <t>20.13.31.79</t>
  </si>
  <si>
    <t>Fluorures; fluorosilicates, fluoroaluminates et autres sels complexes de fluor [hexafluorophosphate (1-) de lithium, difluorophosphate de lithium, hexafluoroarsénate de lithium monohydraté, tétrafluoroborate de lithium]</t>
  </si>
  <si>
    <t>Chlorures de magnésium</t>
  </si>
  <si>
    <t>Chlorures de nickel</t>
  </si>
  <si>
    <t>Chlorures de cobalt</t>
  </si>
  <si>
    <t>Autres chlorures n.c.a.</t>
  </si>
  <si>
    <t>Oxychlorures et hydroxychlorures de cuivre et d’autres métaux</t>
  </si>
  <si>
    <t>20.13.32.30</t>
  </si>
  <si>
    <t>20.13.32.50</t>
  </si>
  <si>
    <t>Hypochlorites; hypochlorite de calcium du commerce; chlorites; hypobromites</t>
  </si>
  <si>
    <t>Chlorates et perchlorates; bromates et perbromates; iodates et periodates</t>
  </si>
  <si>
    <t>20.13.41.11</t>
  </si>
  <si>
    <t>20.13.41.20</t>
  </si>
  <si>
    <t>20.13.41.33</t>
  </si>
  <si>
    <t>20.13.41.35</t>
  </si>
  <si>
    <t>20.13.41.50</t>
  </si>
  <si>
    <t>20.13.41.55</t>
  </si>
  <si>
    <t>20.13.41.60</t>
  </si>
  <si>
    <t>20.13.41.61</t>
  </si>
  <si>
    <t>20.13.41.62</t>
  </si>
  <si>
    <t>20.13.41.65</t>
  </si>
  <si>
    <t>20.13.41.73</t>
  </si>
  <si>
    <t>20.13.41.75</t>
  </si>
  <si>
    <t>Sulfites</t>
  </si>
  <si>
    <t>Thiosulfates</t>
  </si>
  <si>
    <t>Sulfates de baryum</t>
  </si>
  <si>
    <t>Sulfates de magnésium</t>
  </si>
  <si>
    <t>Sulfates de nickel</t>
  </si>
  <si>
    <t>Sulfates de cobalt; de titane</t>
  </si>
  <si>
    <t>Aluns</t>
  </si>
  <si>
    <t>Peroxosulfates (persulfates)</t>
  </si>
  <si>
    <t>20.13.42.11</t>
  </si>
  <si>
    <t>20.13.42.12</t>
  </si>
  <si>
    <t>20.13.42.20</t>
  </si>
  <si>
    <t>20.13.42.30</t>
  </si>
  <si>
    <t>20.13.42.40</t>
  </si>
  <si>
    <t>20.13.42.70</t>
  </si>
  <si>
    <t>20.13.42.80</t>
  </si>
  <si>
    <t>Nitrates de baryum, de béryllium, de cadmium, de cobalt, de nickel, de plomb</t>
  </si>
  <si>
    <t>Phosphinates (hypophosphites) et phosphonates (phosphites)</t>
  </si>
  <si>
    <t>Phosphate de mono- ou de disodium</t>
  </si>
  <si>
    <t>Hydrogéno-orthophosphate de calcium (phosphate dicalcique)</t>
  </si>
  <si>
    <t>Triphosphate de sodium (tripolyphosphate de sodium)</t>
  </si>
  <si>
    <t>Phosphates (à l’exclusion de l’hydrogéno-orthophosphate de calcium et des phosphates de mono- ou de disodium); polyphosphates (à l’exclusion du triphosphate de sodium)</t>
  </si>
  <si>
    <t>20.13.43.10</t>
  </si>
  <si>
    <t>20.13.43.20</t>
  </si>
  <si>
    <t>20.13.43.40</t>
  </si>
  <si>
    <t>20.13.43.50</t>
  </si>
  <si>
    <t>20.13.43.95</t>
  </si>
  <si>
    <t>20.13.51.15</t>
  </si>
  <si>
    <t>20.13.51.20</t>
  </si>
  <si>
    <t>20.13.51.25</t>
  </si>
  <si>
    <t>20.13.51.78</t>
  </si>
  <si>
    <t>20.13.51.79</t>
  </si>
  <si>
    <t>20.13.51.83</t>
  </si>
  <si>
    <t>20.13.51.85</t>
  </si>
  <si>
    <t>20.13.52.50</t>
  </si>
  <si>
    <t>20.13.52.70</t>
  </si>
  <si>
    <t>20.13.52.75</t>
  </si>
  <si>
    <t>20.13.52.90</t>
  </si>
  <si>
    <t>20.13.61.00</t>
  </si>
  <si>
    <t>20.13.62.20</t>
  </si>
  <si>
    <t>20.13.62.30</t>
  </si>
  <si>
    <t>20.13.62.40</t>
  </si>
  <si>
    <t>20.13.62.70</t>
  </si>
  <si>
    <t>20.13.62.80</t>
  </si>
  <si>
    <t>20.13.63.00</t>
  </si>
  <si>
    <t>20.13.64.10</t>
  </si>
  <si>
    <t>20.13.64.20</t>
  </si>
  <si>
    <t>20.13.64.30</t>
  </si>
  <si>
    <t>20.13.64.51</t>
  </si>
  <si>
    <t>20.13.64.80</t>
  </si>
  <si>
    <t>20.13.64.90</t>
  </si>
  <si>
    <t>20.13.65.10</t>
  </si>
  <si>
    <t>20.13.65.20</t>
  </si>
  <si>
    <t>20.13.65.50</t>
  </si>
  <si>
    <t>20.13.65.80</t>
  </si>
  <si>
    <t>20.13.65.85</t>
  </si>
  <si>
    <t>Carbonate de disodium</t>
  </si>
  <si>
    <t>Hydrogénocarbonate (bicarbonate) de sodium</t>
  </si>
  <si>
    <t>Carbonate de calcium (précipité)</t>
  </si>
  <si>
    <t>Carbonates de lithium</t>
  </si>
  <si>
    <t>Autres carbonates n.c.a.</t>
  </si>
  <si>
    <t>Tungstates</t>
  </si>
  <si>
    <t>Manganites, manganates et permanganates; molybdates</t>
  </si>
  <si>
    <t>Chromates et dichromates; peroxochromates</t>
  </si>
  <si>
    <t>Sels des acides oxométalliques et peroxométalliques: zincates et vanadates</t>
  </si>
  <si>
    <t>Autres sels des acides oxométalliques et peroxométalliques</t>
  </si>
  <si>
    <t>Nitrate d’argent</t>
  </si>
  <si>
    <t>Métaux précieux à l’état colloïdal; composés et amalgames de métaux précieux (à l’exclusion du nitrate d’argent)</t>
  </si>
  <si>
    <t>Eaux distillées, de conductibilité ou de même degré de pureté</t>
  </si>
  <si>
    <t>Composés, inorganiques ou organiques, du mercure, de constitution chimique définie (à l’exclusion des amalgames)</t>
  </si>
  <si>
    <t>Composés, inorganiques ou organiques, du mercure, de constitution chimique non définie (à l’exclusion des amalgames)</t>
  </si>
  <si>
    <t>Autres composés inorganiques n.c.a.; amalgames (à l’exclusion de ceux de métaux précieux, des eaux distillées, de conductibilité ou de même degré de pureté, ainsi que de l’air liquide ou comprimé)</t>
  </si>
  <si>
    <t>Eau lourde (oxyde de deutérium); autres isotopes et leurs composés (à l’exclusion des éléments chimiques et isotopes radioactifs, fissiles ou fertiles)</t>
  </si>
  <si>
    <t>Cyanures, oxycyanures et cyanures complexes</t>
  </si>
  <si>
    <t>Borates; peroxoborates (perborates)</t>
  </si>
  <si>
    <t>Silicates; silicates des métaux alcalins du commerce</t>
  </si>
  <si>
    <t>Silicates doubles ou complexes</t>
  </si>
  <si>
    <t>Sels des acides et peroxoacides inorganiques (à l’exclusion des azotures et des silicates doubles ou complexes)</t>
  </si>
  <si>
    <t>Peroxyde d’hydrogène (eau oxygénée)</t>
  </si>
  <si>
    <t>Carbures de silicium, de constitution chimique définie ou non</t>
  </si>
  <si>
    <t>Carbures de bore, de constitution chimique définie ou non</t>
  </si>
  <si>
    <t>Carbures de tungstène, de constitution chimique définie ou non</t>
  </si>
  <si>
    <t>Phosphures (à l’exclusion des ferrophosphores), de constitution chimique définie ou non; hydrures, nitrures, azotures, siliciures et borures, de constitution chimique définie ou non, autres que les composés qui constituent également des carbures du code 20.13.64.50</t>
  </si>
  <si>
    <t>Autres carbures n.c.a.</t>
  </si>
  <si>
    <t>Composés, inorganiques ou organiques, de métaux de terres rares ou mélanges de ces métaux: composés du cérium</t>
  </si>
  <si>
    <t>Composés, inorganiques ou organiques, de métaux de terres rares ou mélanges de ces métaux: composés du lanthane, du praséodyme, du néodyme et du samarium</t>
  </si>
  <si>
    <t>Composés, inorganiques ou organiques, de métaux de terres rares ou mélanges de ces métaux: composés du scandium</t>
  </si>
  <si>
    <t>Composés, inorganiques ou organiques, de métaux de terres rares ou mélanges de ces métaux: composés de mélanges de métaux</t>
  </si>
  <si>
    <t>Soufres (à l’exclusion du soufre brut, sublimé, précipité et colloïdal)</t>
  </si>
  <si>
    <t>Pyrites de fer grillées (cendres de pyrites)</t>
  </si>
  <si>
    <t>Pierres de bijouterie et similaires, synthétiques ou reconstituées, brutes ou simplement sciées ou dégrossies</t>
  </si>
  <si>
    <t>20.13.66.00</t>
  </si>
  <si>
    <t>20.13.67.00</t>
  </si>
  <si>
    <t>20.13.68.00</t>
  </si>
  <si>
    <t>24.43.11.30</t>
  </si>
  <si>
    <t>24.43.11.50</t>
  </si>
  <si>
    <t>24.43.11.90</t>
  </si>
  <si>
    <t>24.43.12.30</t>
  </si>
  <si>
    <t>24.43.12.50</t>
  </si>
  <si>
    <t>24.43.13.30</t>
  </si>
  <si>
    <t>24.43.13.50</t>
  </si>
  <si>
    <t>24.43.21.00</t>
  </si>
  <si>
    <t>24.43.22.00</t>
  </si>
  <si>
    <t>24.43.23.00</t>
  </si>
  <si>
    <t>24.43.24.00</t>
  </si>
  <si>
    <t>Plomb affiné sous forme brute (à l’exclusion des poudres et paillettes de plomb)</t>
  </si>
  <si>
    <t>Plomb sous forme brute contenant de l’antimoine (à l’exclusion des poudres et paillettes de plomb)</t>
  </si>
  <si>
    <t>Plomb sous forme brute (à l’exclusion des poudres et paillettes de plomb, du plomb contenant de l’antimoine et du plomb affiné)</t>
  </si>
  <si>
    <t>Zinc non allié sous forme brute (à l’exclusion de la poussière, des poudres et des paillettes de zinc)</t>
  </si>
  <si>
    <t>Alliages de zinc sous forme brute (à l’exclusion de la poussière, des poudres et des paillettes de zinc)</t>
  </si>
  <si>
    <t>Étain non allié sous forme brute (à l’exclusion des poudres et des paillettes d’étain)</t>
  </si>
  <si>
    <t>Alliages d’étain sous forme brute (à l’exclusion des poudres et des paillettes d’étain)</t>
  </si>
  <si>
    <t>Tables, feuilles, bandes, poudres et paillettes en plomb (à l’exclusion des feuilles isolantes électriques et des poudres et paillettes préparées comme couleurs, peintures, etc.)</t>
  </si>
  <si>
    <t>Poussières, poudres et paillettes de zinc (à l’exclusion des granulés et grenailles en zinc et des poudres et paillettes préparées comme couleurs, peintures, etc.)</t>
  </si>
  <si>
    <t>Barres, profilés, fils, tôles, feuilles et bandes en zinc</t>
  </si>
  <si>
    <t>Barres, profilés et fils en étain</t>
  </si>
  <si>
    <t>Pâtes chimiques de bois, à la soude ou au sulfate, autres qu’à dissoudre</t>
  </si>
  <si>
    <t>Pâtes chimiques de bois, au bisulfite, autres qu’à dissoudre</t>
  </si>
  <si>
    <t>17.12.11.00</t>
  </si>
  <si>
    <t>17.12.12.00</t>
  </si>
  <si>
    <t>17.12.13.00</t>
  </si>
  <si>
    <t>17.12.14.10</t>
  </si>
  <si>
    <t>17.12.14.35</t>
  </si>
  <si>
    <t>17.12.14.39</t>
  </si>
  <si>
    <t>17.12.14.50</t>
  </si>
  <si>
    <t>17.12.14.70</t>
  </si>
  <si>
    <t>17.12.20.30</t>
  </si>
  <si>
    <t>17.12.20.55</t>
  </si>
  <si>
    <t>17.12.20.57</t>
  </si>
  <si>
    <t>17.12.20.90</t>
  </si>
  <si>
    <t>17.12.31.00</t>
  </si>
  <si>
    <t>17.12.32.00</t>
  </si>
  <si>
    <t>17.12.33.00</t>
  </si>
  <si>
    <t>17.12.34.00</t>
  </si>
  <si>
    <t>17.12.35.20</t>
  </si>
  <si>
    <t>17.12.35.40</t>
  </si>
  <si>
    <t>17.12.41.20</t>
  </si>
  <si>
    <t>17.12.41.40</t>
  </si>
  <si>
    <t>17.12.41.60</t>
  </si>
  <si>
    <t>17.12.41.80</t>
  </si>
  <si>
    <t>17.12.42.20</t>
  </si>
  <si>
    <t>17.12.42.40</t>
  </si>
  <si>
    <t>17.12.42.60</t>
  </si>
  <si>
    <t>17.12.42.80</t>
  </si>
  <si>
    <t>17.12.43.30</t>
  </si>
  <si>
    <t>17.12.43.60</t>
  </si>
  <si>
    <t>17.12.44.00</t>
  </si>
  <si>
    <t>17.12.51.10</t>
  </si>
  <si>
    <t>17.12.59.10</t>
  </si>
  <si>
    <t>17.12.60.00</t>
  </si>
  <si>
    <t>17.12.71.00</t>
  </si>
  <si>
    <t>17.12.72.00</t>
  </si>
  <si>
    <t>17.12.73.36</t>
  </si>
  <si>
    <t>17.12.73.60</t>
  </si>
  <si>
    <t>17.12.73.75</t>
  </si>
  <si>
    <t>17.12.73.79</t>
  </si>
  <si>
    <t>17.12.74.00</t>
  </si>
  <si>
    <t>17.12.75.00</t>
  </si>
  <si>
    <t>17.12.76.00</t>
  </si>
  <si>
    <t>17.12.77.10</t>
  </si>
  <si>
    <t>17.12.77.33</t>
  </si>
  <si>
    <t>17.12.77.35</t>
  </si>
  <si>
    <t>17.12.77.55</t>
  </si>
  <si>
    <t>17.12.77.59</t>
  </si>
  <si>
    <t>17.12.77.70</t>
  </si>
  <si>
    <t>17.12.77.80</t>
  </si>
  <si>
    <t>17.12.78.20</t>
  </si>
  <si>
    <t>17.12.78.50</t>
  </si>
  <si>
    <t>17.12.79.53</t>
  </si>
  <si>
    <t>17.12.79.55</t>
  </si>
  <si>
    <t>17.12.79.70</t>
  </si>
  <si>
    <t>Papier journal, en rouleaux ou en feuilles</t>
  </si>
  <si>
    <t>Papiers et cartons à la main</t>
  </si>
  <si>
    <t>Papier et carton support pour surfaces photosensibles, thermosensibles, électro-sensibles, carbone ou papier peint</t>
  </si>
  <si>
    <t>Papiers et cartons contenant 10 % au plus en poids de fibres mécaniques et d’un poids &lt; 40 g/m²</t>
  </si>
  <si>
    <t>Papiers et cartons contenant 10 % au plus en poids de fibres mécaniques et d’un poids ≥ 40 et ≤ 150 g/m², en rouleaux</t>
  </si>
  <si>
    <t>Papiers et cartons contenant 10 % au plus en poids de fibres mécaniques et d’un poids ≥ 40 et ≤ 150 g/m², en feuilles</t>
  </si>
  <si>
    <t>Papiers et cartons contenant 10 % au plus en poids de fibres mécaniques et d’un poids &gt; 150 g/m²</t>
  </si>
  <si>
    <t>Papiers et cartons contenant &gt; 10 % en poids de fibres mécaniques</t>
  </si>
  <si>
    <t>Ouate de cellulose à usages domestiques, d’hygiène ou de toilette, en rouleaux d’une largeur &gt; 36 cm ou en feuilles de forme carrée ou rectangulaire dont un côté au moins &gt; 36 cm et l’autre &gt; 15 cm à l’état non plié</t>
  </si>
  <si>
    <t>Papier crêpe à usages domestiques, d’hygiène ou de toilette, et nappes de fibres de cellulose, d’un poids par pli ≤ 25 g/m², en rouleaux d’une largeur &gt; 36 cm ou en feuilles de forme carrée ou rectangulaire dont un côté au moins &gt; 36 cm et l’autre &gt; 15 cm à l’état non plié</t>
  </si>
  <si>
    <t>Papier crêpe à usages domestiques, d’hygiène ou de toilette, et nappes de fibres de cellulose, d’un poids par pli &gt; 25 g/m², en rouleaux d’une largeur &gt; 36 cm ou en feuilles de forme carrée ou rectangulaire dont un côté au moins &gt; 36 cm et l’autre &gt; 15 cm à l’état non plié</t>
  </si>
  <si>
    <t>Autres papiers à usages domestiques, d’hygiène ou de toilette</t>
  </si>
  <si>
    <t>Papiers et cartons pour couverture, dits «kraftliner», écrus (à l’exclusion des types utilisés pour l’écriture, l’impression ou d’autres fins graphiques ainsi que des papiers et cartons pour cartes ou bandes à perforer)</t>
  </si>
  <si>
    <t>Papiers et cartons pour couverture, dits «kraftliner», autres qu’écrus (à l’exclusion des types utilisés pour l’écriture, l’impression ou d’autres fins graphiques ainsi que des papiers et cartons pour cartes ou bandes à perforer)</t>
  </si>
  <si>
    <t>Papiers fluting mi-chimiques</t>
  </si>
  <si>
    <t>Papiers fluting recyclés et autres</t>
  </si>
  <si>
    <t>Testliner (fibres récupérées), non couché ni enduit, d’un poids ≤ 150 g/m², en rouleaux ou en feuilles</t>
  </si>
  <si>
    <t>Testliner (fibres récupérées), non couché ni enduit, d’un poids &gt; 150 g/m², en rouleaux ou en feuilles</t>
  </si>
  <si>
    <t>Papiers kraft pour sacs, non couchés, écrus (à l’exclusion des types utilisés pour l’écriture, l’impression ou d’autres fins graphiques ainsi que des papiers et cartons pour cartes ou bandes à perforer)</t>
  </si>
  <si>
    <t>Papiers kraft pour sacs, non couchés, autres qu’écrus (à l’exclusion des types utilisés pour l’écriture, l’impression ou d’autres fins graphiques ainsi que des papiers et cartons pour cartes ou bandes à perforer)</t>
  </si>
  <si>
    <t>Papiers et cartons kraft, non couchés, d’un poids ≤ 150 g/m² (à l’exclusion des papiers et cartons pour couverture, des papiers kraft pour sacs, des types utilisés pour l’écriture, l’impression ou d’autres fins graphiques, etc.)</t>
  </si>
  <si>
    <t>Papier kraft pour sacs, crêpés ou plissés, en rouleaux ou en feuilles</t>
  </si>
  <si>
    <t>Papier sulfite d’emballage, en rouleaux ou en feuilles</t>
  </si>
  <si>
    <t>Autres papiers et cartons, non couchés ni enduits, d’un poids ≤ 150 g/m², en rouleaux ou en feuilles (à l’exclusion des produits du SH 4802, des papiers fluting, des testliner, du papier sulfite d’emballage, du papier et carton filtre, du papier et carton feutre ainsi que du papier et carton laineux)</t>
  </si>
  <si>
    <t>Autres papiers et cartons, non couchés ni enduits, d’un poids &gt; 150 g/m² et &lt; 225 g/m², en rouleaux ou en feuilles (à l’exclusion des produits du SH 4802, des papiers fluting, des testliner, du papier sulfite d’emballage, du papier et carton filtre, du papier et carton feutre ainsi que du papier et carton laineux)</t>
  </si>
  <si>
    <t>Autres papiers et cartons, non couchés ni enduits, d’un poids ≥ 225 g/m², en rouleaux ou en feuilles (à l’exclusion des produits du SH 4802, des papiers fluting, des testliner, du papier sulfite d’emballage, du papier et carton filtre, du papier et carton feutre ainsi que du papier et carton laineux)</t>
  </si>
  <si>
    <t>Papier et carton filtre, en rouleaux ou en feuilles</t>
  </si>
  <si>
    <t>Papier et carton feutre et papier et carton laineux, en rouleaux ou en feuilles</t>
  </si>
  <si>
    <t>Papier à cigarettes en rouleaux d’une largeur &gt; 5 cm (à l’exclusion du papier à cigarettes en cahiers ou en tubes)</t>
  </si>
  <si>
    <t>Cartons gris, non couchés, ni enduits</t>
  </si>
  <si>
    <t>Autres cartons non couchés, ni enduits</t>
  </si>
  <si>
    <t>Parchemin végétal, papiers ingraissables, papiers calque et «cristal» et autres papiers calandrés transparents ou translucides</t>
  </si>
  <si>
    <t>Papiers et cartons paille et autres papiers et cartons assemblés à plat par collage, ni enduits à la surface ni imprégnés, en rouleaux ou en feuilles</t>
  </si>
  <si>
    <t>Papiers et cartons, crêpés, plissés, gaufrés, estampés ou perforés</t>
  </si>
  <si>
    <t>Supports couchés pour papiers et cartons photo-thermo-électrosensibles, contenant 10 % ou moins de fibres mécaniques et chimico-mécaniques, et papiers et cartons des types utilisés pour l’écriture, l’impression ou d’autres fins graphiques, tous d’une densité inférieure ou égale à 150 g/m²</t>
  </si>
  <si>
    <t>Papier couché léger, dit «LWC», pour écriture, impression, graphisme, contenant en poids &gt; 10 % de fibres mécaniques</t>
  </si>
  <si>
    <t>Papiers et cartons autres que «LWC» pour écriture, impression ou graphisme contenant en poids &gt; 10 % de fibres mécaniques, en rouleaux</t>
  </si>
  <si>
    <t>Papiers et cartons autres que «LWC» pour écriture, impression ou graphisme contenant en poids &gt; 10 % de fibres mécaniques, en feuilles</t>
  </si>
  <si>
    <t>Papiers kraft (autres que ceux utilisés pour l’écriture, l’impression ou d’autres fins graphiques), couchés au kaolin ou à d’autres substances inorganiques</t>
  </si>
  <si>
    <t>Cartons kraft (autres que ceux utilisés pour l’écriture, l’impression ou d’autres fins graphiques), couchés au kaolin ou à d’autres substances inorganiques</t>
  </si>
  <si>
    <t>Papier carbone, papier autocopiant et autres papier pour duplication ou report, en rouleaux ou en feuilles</t>
  </si>
  <si>
    <t>Papiers et cartons goudronnés, bitumés ou asphaltés, en rouleaux ou en feuilles</t>
  </si>
  <si>
    <t>Papiers et cartons auto-adhésifs, en rouleaux ou en feuilles</t>
  </si>
  <si>
    <t>Papiers et cartons gommés ou adhésifs, en rouleaux ou en feuilles</t>
  </si>
  <si>
    <t>Papiers et cartons non adhésifs, blanchis, enduits, imprégnés ou recouverts de matière plastique, d’un poids &gt; 150 g/m², en rouleaux ou en feuilles</t>
  </si>
  <si>
    <t>Papiers et cartons enduits, imprégnés ou recouverts de matière plastique, en rouleaux ou en feuilles (à l’exclusion des papiers et cartons adhésifs, blanchis et d’un poids &gt; 150 g/m²)</t>
  </si>
  <si>
    <t>Papiers et cartons enduits imprégnés ou recouverts de cire, de paraffine, de stéarine, d’huile ou de glycérine</t>
  </si>
  <si>
    <t>Autres papiers et cartons couchés n.c.a.</t>
  </si>
  <si>
    <t>Papiers et cartons kraft, couchés au kaolin ou à d’autres substances inorganiques sur une ou sur les deux faces, en rouleaux ou en feuilles de forme carrée ou rectangulaire, de tout format (à l’exclusion des produits utilisés à des fins graphiques et des papiers et cartons blanchis uniformément dans la masse et dont &gt; 95 % en poids de la composition fibreuse totale sont constitués de fibres de bois obtenues par un procédé chimique)</t>
  </si>
  <si>
    <t>Papiers et cartons multicouches, couchés au kaolin ou à d’autres substances inorganiques</t>
  </si>
  <si>
    <t>Papiers et cartons multicouches couchés, dont chaque couche est blanchie</t>
  </si>
  <si>
    <t>Papiers et cartons multicouches couchés, dont une seule couche extérieure est blanchie</t>
  </si>
  <si>
    <t>Papiers et cartons couchés au kaolin ou à d’autres substances inorganiques sur une ou sur les deux faces, en rouleaux ou en feuilles (à l’exclusion des types utilisés à des fins graphiques, des papiers et cartons kraft et des papiers et cartons multicouches)</t>
  </si>
  <si>
    <t>17.12.73.35</t>
  </si>
  <si>
    <t>17.12.73.37</t>
  </si>
  <si>
    <t>24.10.11.00</t>
  </si>
  <si>
    <t>24.10.12.10</t>
  </si>
  <si>
    <t>24.10.12.20</t>
  </si>
  <si>
    <t>24.10.12.25</t>
  </si>
  <si>
    <t>24.10.12.35</t>
  </si>
  <si>
    <t>24.10.12.36</t>
  </si>
  <si>
    <t>24.10.12.39</t>
  </si>
  <si>
    <t>24.10.12.40</t>
  </si>
  <si>
    <t>24.10.12.45</t>
  </si>
  <si>
    <t>24.10.12.50</t>
  </si>
  <si>
    <t>24.10.12.55</t>
  </si>
  <si>
    <t>24.10.12.60</t>
  </si>
  <si>
    <t>24.10.12.65</t>
  </si>
  <si>
    <t>24.10.12.70</t>
  </si>
  <si>
    <t>24.10.12.75</t>
  </si>
  <si>
    <t>24.10.12.80</t>
  </si>
  <si>
    <t>24.10.12.85</t>
  </si>
  <si>
    <t>24.10.12.95</t>
  </si>
  <si>
    <t>24.10.13.00</t>
  </si>
  <si>
    <t>24.10.14.10</t>
  </si>
  <si>
    <t>24.10.14.20</t>
  </si>
  <si>
    <t>24.10.21.10</t>
  </si>
  <si>
    <t>24.10.21.21</t>
  </si>
  <si>
    <t>24.10.21.22</t>
  </si>
  <si>
    <t>24.10.22.10</t>
  </si>
  <si>
    <t>24.10.22.21</t>
  </si>
  <si>
    <t>24.10.22.22</t>
  </si>
  <si>
    <t>24.10.23.10</t>
  </si>
  <si>
    <t>24.10.23.21</t>
  </si>
  <si>
    <t>24.10.23.22</t>
  </si>
  <si>
    <t>24.10.31.10</t>
  </si>
  <si>
    <t>24.10.31.30</t>
  </si>
  <si>
    <t>24.10.31.50</t>
  </si>
  <si>
    <t>24.10.32.10</t>
  </si>
  <si>
    <t>24.10.32.30</t>
  </si>
  <si>
    <t>24.10.33.10</t>
  </si>
  <si>
    <t>24.10.33.20</t>
  </si>
  <si>
    <t>24.10.33.30</t>
  </si>
  <si>
    <t>24.10.33.40</t>
  </si>
  <si>
    <t>24.10.34.10</t>
  </si>
  <si>
    <t>24.10.34.20</t>
  </si>
  <si>
    <t>24.10.35.10</t>
  </si>
  <si>
    <t>24.10.35.20</t>
  </si>
  <si>
    <t>24.10.35.30</t>
  </si>
  <si>
    <t>24.10.35.40</t>
  </si>
  <si>
    <t>24.10.35.50</t>
  </si>
  <si>
    <t>24.10.36.00</t>
  </si>
  <si>
    <t>24.10.41.10</t>
  </si>
  <si>
    <t>24.10.41.30</t>
  </si>
  <si>
    <t>24.10.41.50</t>
  </si>
  <si>
    <t>24.10.42.00</t>
  </si>
  <si>
    <t>24.10.43.00</t>
  </si>
  <si>
    <t>24.10.51.10</t>
  </si>
  <si>
    <t>24.10.51.20</t>
  </si>
  <si>
    <t>24.10.51.30</t>
  </si>
  <si>
    <t>24.10.51.40</t>
  </si>
  <si>
    <t>24.10.51.50</t>
  </si>
  <si>
    <t>24.10.52.10</t>
  </si>
  <si>
    <t>24.10.52.30</t>
  </si>
  <si>
    <t>24.10.53.10</t>
  </si>
  <si>
    <t>24.10.53.30</t>
  </si>
  <si>
    <t>24.10.54.10</t>
  </si>
  <si>
    <t>24.10.54.30</t>
  </si>
  <si>
    <t>24.10.55.00</t>
  </si>
  <si>
    <t>24.10.61.10</t>
  </si>
  <si>
    <t>24.10.61.20</t>
  </si>
  <si>
    <t>24.10.61.30</t>
  </si>
  <si>
    <t>24.10.61.40</t>
  </si>
  <si>
    <t>24.10.61.90</t>
  </si>
  <si>
    <t>24.10.62.10</t>
  </si>
  <si>
    <t>24.10.62.30</t>
  </si>
  <si>
    <t>24.10.62.50</t>
  </si>
  <si>
    <t>24.10.63.00</t>
  </si>
  <si>
    <t>24.10.64.10</t>
  </si>
  <si>
    <t>24.10.64.30</t>
  </si>
  <si>
    <t>24.10.64.50</t>
  </si>
  <si>
    <t>24.10.64.70</t>
  </si>
  <si>
    <t>24.10.65.10</t>
  </si>
  <si>
    <t>24.10.65.30</t>
  </si>
  <si>
    <t>24.10.65.50</t>
  </si>
  <si>
    <t>24.10.65.70</t>
  </si>
  <si>
    <t>24.10.66.10</t>
  </si>
  <si>
    <t>24.10.66.20</t>
  </si>
  <si>
    <t>24.10.66.30</t>
  </si>
  <si>
    <t>24.10.66.40</t>
  </si>
  <si>
    <t>24.10.66.50</t>
  </si>
  <si>
    <t>24.10.66.60</t>
  </si>
  <si>
    <t>24.10.67.00</t>
  </si>
  <si>
    <t>24.10.71.10</t>
  </si>
  <si>
    <t>24.10.71.20</t>
  </si>
  <si>
    <t>24.10.71.30</t>
  </si>
  <si>
    <t>24.10.71.40</t>
  </si>
  <si>
    <t>24.10.72.00</t>
  </si>
  <si>
    <t>24.10.73.00</t>
  </si>
  <si>
    <t>24.10.74.10</t>
  </si>
  <si>
    <t>24.10.74.20</t>
  </si>
  <si>
    <t>24.10.75.00</t>
  </si>
  <si>
    <t>Fontes brutes et fontes spiegel en gueuses, saumons ou autres formes primaires</t>
  </si>
  <si>
    <t>Ferromanganèse, contenant en poids &gt; 2 % de carbone, avec granulométrie = 5 mm et teneur en manganèse &gt; 65 % en poids</t>
  </si>
  <si>
    <t>Autre ferromanganèse, contenant en poids &gt; 2 % de carbone, à l’exclusion du ferromanganèse avec une granulométrie de &lt; = 5 mm et contenant en poids &gt; 65 % de manganèse)</t>
  </si>
  <si>
    <t>Autre ferromanganèse contenant en poids une teneur inférieure ou égale à 2 % de carbone</t>
  </si>
  <si>
    <t>Ferrosilicium, contenant en poids &gt; 55 % de silicium</t>
  </si>
  <si>
    <t>Ferrosilicium, contenant en poids &lt;= 55 % de silicium et &gt;= 4 % mais &lt;= 10 % de magnésium</t>
  </si>
  <si>
    <t>Autre ferrosilicium, contenant en poids &lt;= 55 % de silicium, à l’exclusion de celui contenant en poids &gt;= 4 % mais &lt;= 10 % de magnésium</t>
  </si>
  <si>
    <t>Ferronickel</t>
  </si>
  <si>
    <t>Ferrosilicomanganèse</t>
  </si>
  <si>
    <t>Ferrotungstène et ferrosilicotungstène</t>
  </si>
  <si>
    <t>Ferrotitane et ferrosilicotitane</t>
  </si>
  <si>
    <t>Ferrochrome</t>
  </si>
  <si>
    <t>Ferrovanadium</t>
  </si>
  <si>
    <t>Ferroniobium</t>
  </si>
  <si>
    <t>Ferromolybdène</t>
  </si>
  <si>
    <t>Ferrophosphore</t>
  </si>
  <si>
    <t>Ferrosilicomagnésium</t>
  </si>
  <si>
    <t>Autres ferroalliages non désignés ni compris ailleurs</t>
  </si>
  <si>
    <t>Produits ferreux obtenus par réduction directe des minerais de fer et autres produits ferreux spongieux, en morceaux, boulettes ou formes similaires; fer d’une pureté minimale en poids de 99,94 %, en morceaux, boulettes ou formes similaires</t>
  </si>
  <si>
    <t>Grenailles et poudres de fonte brute, de fonte spiegel, de fer ou d’acier</t>
  </si>
  <si>
    <t>Déchets lingotés en fer ou en acier (à l’exclusion des produits répondant, en ce qui concerne leur composition chimique, aux définitions des fontes brutes, des fontes spiegel ou des ferroalliages)</t>
  </si>
  <si>
    <t>Demi-produits rectangulaires, en aciers non alliés</t>
  </si>
  <si>
    <t>Lingots, autres formes primaires et demi-produits pour tubes sans soudure, en aciers non alliés</t>
  </si>
  <si>
    <t>Autres lingots, autres formes primaires et demi-produits longs, ébauches pour profilés inclus, en aciers non alliés</t>
  </si>
  <si>
    <t>Demi-produits plats (brames), en acier inoxydable</t>
  </si>
  <si>
    <t>Lingots, autres formes primaires et demi-produits longs pour tubes sans soudures, en acier inoxydable</t>
  </si>
  <si>
    <t>Autres lingots, formes primaires et demi-produits longs, en acier inoxydable</t>
  </si>
  <si>
    <t>Demi-produits rectangulaires, en aciers alliés autres qu’inoxydable</t>
  </si>
  <si>
    <t>Lingots, autres formes primaires et demi-produits longs pour tubes sans soudure, en aciers alliés autres qu’inoxydable</t>
  </si>
  <si>
    <t>Autres lingots, formes primaires et demi-produits longs, en aciers alliés autres qu’inoxydable</t>
  </si>
  <si>
    <t>Produits laminés plats, en fer ou en aciers non alliés, d’une largeur ≥ 600 mm, simplement laminés à chaud, non plaqués ni revêtus, enroulés</t>
  </si>
  <si>
    <t>Produits laminés plats, en fer ou en aciers non alliés, d’une largeur ≥ 600 mm, non enroulés, simplement laminés à chaud, non plaqués ni revêtus, présentant des motifs en relief obtenus directement lors du laminage et produits d’une épaisseur &lt; 4,75 mm, sans motifs en relief (à l’exclusion des produits laminés sur les 4 faces ou en cannelures fermées, d’une largeur ≤ 1 250 mm et d’une épaisseur ≥ 4 mm)</t>
  </si>
  <si>
    <t>Produits laminés plats, en fer ou en aciers non alliés, d’une largeur ≥ 600 mm (à l’exclusion des «larges plats»), non enroulés, simplement laminés à chaud, non plaqués ni revêtus, sans motifs en relief; produits laminés plats, en fer ou en acier, d’une largeur ≥ 600 mm, laminés à chaud et ayant subi certaines ouvraisons plus poussées, mais non plaqués ni revêtus</t>
  </si>
  <si>
    <t>Produits laminés plats, en fer ou en aciers non alliés, simplement laminés à chaud sur les quatre faces ou en cannelures fermées, d’une largeur &gt; 150 mm mais &lt; 600 mm, d’une épaisseur ≥ 4 mm, non enroulés, sans motifs en relief, en acier (dit «larges plats»)</t>
  </si>
  <si>
    <t>Produits laminés plats, en fer ou en aciers non alliés, d’une largeur &lt; 600 mm, simplement laminés à chaud, non plaqués ni revêtus (à l’exclusion des «larges plats»)</t>
  </si>
  <si>
    <t>Larges bandes laminées à chaud pour relaminage d’une largeur de 600 mm ou plus, en acier inoxydable</t>
  </si>
  <si>
    <t>Autres produits plats enroulés laminés à chaud d’une largeur de 600 mm ou plus, en acier inoxydable</t>
  </si>
  <si>
    <t>Tôles d’une largeur de 600 mm ou plus, issues de larges bandes, en acier inoxydable</t>
  </si>
  <si>
    <t>Tôles d’une largeur de 600 mm ou plus, issues de trains réversibles et larges plats, en acier inoxydable</t>
  </si>
  <si>
    <t>Larges bandes laminées à chaud pour relaminage d’une largeur inférieure à 600 mm, en acier inoxydable</t>
  </si>
  <si>
    <t>Autres produits plats enroulés, laminés à chaud, d’une largeur inférieure à 600 mm, en acier inoxydable</t>
  </si>
  <si>
    <t>Produits laminés plats en aciers pour outillage ou en aciers alliés autres qu’inoxydable, d’une largeur ≥ 600 mm, simplement laminés à chaud, enroulés (à l’exclusion des produits en aciers à coupe rapide et en aciers au silicium dits «magnétiques»)</t>
  </si>
  <si>
    <t>Produits laminés plats en aciers à coupe rapide, d’une largeur ≥ 600 mm, laminés à chaud ou à froid</t>
  </si>
  <si>
    <t>Produits laminés plats en aciers pour outillage ou en aciers alliés autres qu’inoxydable, d’une largeur ≥ 600 mm, simplement laminés à chaud, non enroulés (à l’exclusion des produits revêtus de matières organiques, des produits d’une épaisseur &lt; 4,75 mm et des produits en aciers à coupe rapide ou au silicium dits «magnétiques»)</t>
  </si>
  <si>
    <t>Produits laminés plats en aciers alliés autres qu’inoxydable, d’une largeur ≥ 600 mm, simplement laminés à chaud, non enroulés, d’une épaisseur &lt; 4,75 mm (à l’exclusion des produits en aciers pour outillage, à coupe rapide ou au silicium dits «magnétiques»)</t>
  </si>
  <si>
    <t>Produits laminés plats en aciers alliés autres qu’inoxydable, d’une largeur ≥ 600 mm, laminés à chaud ou à froid et autrement traités (à l’exclusion des produits zingués et des produits en aciers au silicium dits «magnétiques»)</t>
  </si>
  <si>
    <t>Produits laminés plats en aciers alliés autres qu’inoxydable, d’une largeur &lt; 600 mm, simplement laminés à chaud (à l’exclusion des produits en aciers à coupe rapide ou au silicium dits «magnétiques»)</t>
  </si>
  <si>
    <t>Tôles et bandes laminées à froid, non revêtues, d’une largeur ≥ 600 mm, en aciers autres qu’inoxydable</t>
  </si>
  <si>
    <t>Tôles et bandes magnétiques simplement traitées à la surface d’une largeur de 600 mm ou plus</t>
  </si>
  <si>
    <t>Tôles et bandes magnétiques à grains non orientés, d’une largeur de 600 mm ou plus</t>
  </si>
  <si>
    <t>Tôles et larges plats laminés à froid d’une largeur de 600 mm ou plus, en acier inoxydable</t>
  </si>
  <si>
    <t>Produits laminés plats en aciers alliés autres qu’inoxydable, d’une largeur ≥ 600 mm, simplement laminés à froid (à l’exclusion des produits en aciers à coupe rapide ou au silicium dits «magnétiques»)</t>
  </si>
  <si>
    <t>Fer blanc et autres tôles et bandes étamées, y compris le fer chromé dit «ECCS»</t>
  </si>
  <si>
    <t>Produits laminés plats, en fer ou en aciers non alliés, d’une largeur ≥ 600 mm, zingués électrolytiquement</t>
  </si>
  <si>
    <t>Tôles et bandes revêtues de métal par trempe à chaud, d’une largeur ≥ 600 mm</t>
  </si>
  <si>
    <t>Tôles revêtues de matières organiques, d’une largeur de 600 mm ou plus</t>
  </si>
  <si>
    <t>Produits laminés plats en fer ou aciers non alliés, d’une largeur ≥ 600 mm, plaqués</t>
  </si>
  <si>
    <t>Produits laminés plats en aciers alliés autres qu’inoxydable, d’une largeur ≥ 600 mm, laminés à chaud ou à froid et zingués électrolytiquement (à l’exclusion des produits en aciers au silicium dits «magnétiques»)</t>
  </si>
  <si>
    <t>Produits laminés plats en aciers alliés autres qu’inoxydable, d’une largeur ≥ 600 mm, laminés à chaud ou à froid et zingués (à l’exclusion des produits zingués électrolytiquement ou en aciers au silicium dits «magnétiques»)</t>
  </si>
  <si>
    <t>Tôles et bandes magnétiques à grains orientés, d’une largeur de 600 mm ou plus</t>
  </si>
  <si>
    <t>Produits laminés plats en aciers au silicium dits «magnétiques», d’une largeur ≥ 600 mm, à grains non orientés</t>
  </si>
  <si>
    <t>Bandes laminées à froid en aciers au silicium alliés dits «magnétiques», refendues, à grains orientés, d’une largeur &lt; 600 mm,</t>
  </si>
  <si>
    <t>Produits laminés plats en aciers au silicium dits «magnétiques», à grains non orientés, d’une largeur &lt; 600 mm</t>
  </si>
  <si>
    <t>Produits laminés plats en aciers à coupe rapide, d’une largeur &lt; 600 mm</t>
  </si>
  <si>
    <t>Fil machine crénelé ou autrement déformé en aciers non alliés</t>
  </si>
  <si>
    <t>Fil machine en aciers de décolletage</t>
  </si>
  <si>
    <t>Fil machine pour ronds à béton (armatures pour béton/barres crénelées, laminées à froid)</t>
  </si>
  <si>
    <t>Fil machine pour pneumatiques</t>
  </si>
  <si>
    <t>Autre fil machine en aciers non alliés</t>
  </si>
  <si>
    <t>Barres laminées à chaud pour armatures pour béton</t>
  </si>
  <si>
    <t>Barres laminées à chaud en aciers de décolletage</t>
  </si>
  <si>
    <t>Barres, forgées, en aciers et barres (à l’exclusion des barres creuses pour le forage), laminées à chaud, en aciers non alliés (autres qu’aciers de décolletage)</t>
  </si>
  <si>
    <t>Fil machine laminé à chaud, en acier inoxydable</t>
  </si>
  <si>
    <t>Barres laminées à chaud de section circulaire, en acier inoxydable</t>
  </si>
  <si>
    <t>Barres en acier inoxydable, simplement laminées ou filées à chaud (à l’exclusion des produits de section circulaire)</t>
  </si>
  <si>
    <t>Barres forgées, en acier inoxydable</t>
  </si>
  <si>
    <t>Barres en acier inoxydable, obtenues ou parachevées à froid et ayant subi certaines ouvraisons plus poussées ou obtenues à chaud et ayant subi certaines ouvraisons plus poussées n.c.a. (à l’exclusion des produits forgés)</t>
  </si>
  <si>
    <t>Fil machine en aciers à coupe rapide, enroulé irrégulièrement en couronne</t>
  </si>
  <si>
    <t>Fil machine en aciers silicomanganeux, enroulé irrégulièrement en couronne</t>
  </si>
  <si>
    <t>Fil machine laminé à chaud en aciers pour roulements</t>
  </si>
  <si>
    <t>Fil machine en aciers alliés autres qu’inoxydable, enroulé irrégulièrement en couronne (à l’exclusion des produits en aciers à coupe rapide, en aciers silicomanganeux ou en aciers pour roulement)</t>
  </si>
  <si>
    <t>Barres laminées à chaud en aciers à coupe rapide</t>
  </si>
  <si>
    <t>Barres laminées à chaud en aciers silicomanganeux</t>
  </si>
  <si>
    <t>Barres laminées à chaud en aciers pour roulements</t>
  </si>
  <si>
    <t>Barres, laminées à chaud, en aciers pour outillage</t>
  </si>
  <si>
    <t>Barres laminées à chaud (à l’exclusion des barres creuses pour le forage) en aciers alliés autres qu’inoxydable (à l’exclusion des aciers à coupe rapide, des aciers silicomanganeux, des aciers pour roulements et des aciers pour outillage)</t>
  </si>
  <si>
    <t>Barres en aciers alliés autres qu’inoxydable obtenues ou parachevées à froid, plaquées, revêtues, ouvrées ou autrement traitées</t>
  </si>
  <si>
    <t>Barres creuses pour le forage</t>
  </si>
  <si>
    <t>Profilés en U en aciers non alliés d’une hauteur de 80 mm ou plus</t>
  </si>
  <si>
    <t>Profilés en I en aciers non alliés d’une hauteur de 80 mm ou plus</t>
  </si>
  <si>
    <t>Profilés en H en aciers non alliés d’une hauteur de 80 mm ou plus</t>
  </si>
  <si>
    <t>Autres profilés ouverts, simplement laminés ou filées à chaud, en aciers non alliés</t>
  </si>
  <si>
    <t>Profilés ouverts, simplement laminés ou filés à chaud, en acier inoxydable</t>
  </si>
  <si>
    <t>Profilés en aciers alliés autres qu’inoxydable, simplement laminés ou filés à chaud</t>
  </si>
  <si>
    <t>Palplanches en acier</t>
  </si>
  <si>
    <t>Profilés en acier obtenus par soudage et à froid</t>
  </si>
  <si>
    <t>Éléments de voies ferrées en acier</t>
  </si>
  <si>
    <t>24.10.T1.10</t>
  </si>
  <si>
    <t>24.10.T1.21</t>
  </si>
  <si>
    <t>24.10.T1.22</t>
  </si>
  <si>
    <t>24.10.T1.31</t>
  </si>
  <si>
    <t>24.10.T1.32</t>
  </si>
  <si>
    <t>24.10.T1.41</t>
  </si>
  <si>
    <t>24.10.T1.42</t>
  </si>
  <si>
    <t>24.10.T2.11</t>
  </si>
  <si>
    <t>24.10.T2.12</t>
  </si>
  <si>
    <t>24.10.T2.21</t>
  </si>
  <si>
    <t>24.10.T2.22</t>
  </si>
  <si>
    <t>24.10.T2.31</t>
  </si>
  <si>
    <t>24.10.T2.41</t>
  </si>
  <si>
    <t>24.10.T2.42</t>
  </si>
  <si>
    <t>24.10.T2.43</t>
  </si>
  <si>
    <t>24.10.T2.44</t>
  </si>
  <si>
    <t>24.10.T2.51</t>
  </si>
  <si>
    <t>24.10.T2.52</t>
  </si>
  <si>
    <t>24.10.T2.60</t>
  </si>
  <si>
    <t>24.10.T3.10</t>
  </si>
  <si>
    <t>24.10.T3.20</t>
  </si>
  <si>
    <t>24.10.T3.30</t>
  </si>
  <si>
    <t>24.10.T3.40</t>
  </si>
  <si>
    <t>24.10.T3.50</t>
  </si>
  <si>
    <t>24.10.T3.60</t>
  </si>
  <si>
    <t>Fontes brutes</t>
  </si>
  <si>
    <t>Acier brut: aciers non alliés obtenus dans les fours électriques</t>
  </si>
  <si>
    <t>Acier brut: aciers non alliés obtenus par d’autres procédés que dans les fours électriques</t>
  </si>
  <si>
    <t>Acier brut: aciers alliés autres qu’inoxydables obtenus dans les fours électriques</t>
  </si>
  <si>
    <t>Acier brut: aciers alliés autres qu’inoxydables obtenus par d’autres procédés que dans les fours électriques</t>
  </si>
  <si>
    <t>Acier brut: aciers inoxydables et réfractaires obtenus dans les fours électriques</t>
  </si>
  <si>
    <t>Acier brut: aciers inoxydables et réfractaires obtenus par d’autres procédés que dans les fours électriques</t>
  </si>
  <si>
    <t>Produits plats laminés à chaud, enroulés (larges bandes), d’une largeur de 600 mm ou plus</t>
  </si>
  <si>
    <t>Produits plats laminés à chaud, enroulés, d’une largeur inférieure à 600 mm</t>
  </si>
  <si>
    <t>Tôles laminées à chaud sur trains à larges bandes</t>
  </si>
  <si>
    <t>Tôles et larges plats, laminés à chaud sur des trains autres qu’à larges bandes</t>
  </si>
  <si>
    <t>Fil machine laminé à chaud</t>
  </si>
  <si>
    <t>Ronds à béton</t>
  </si>
  <si>
    <t>Autres barres laminées</t>
  </si>
  <si>
    <t>Profilés légers laminés à chaud et forgés d’une hauteur inférieure à 80 mm</t>
  </si>
  <si>
    <t>Profilés lourds</t>
  </si>
  <si>
    <t>Palplanches</t>
  </si>
  <si>
    <t>Éléments de voies ferrées</t>
  </si>
  <si>
    <t>Profilés obtenus par soudage</t>
  </si>
  <si>
    <t>Tôles et bandes laminées à froid et fer noir, d’une largeur ≥ 600 mm</t>
  </si>
  <si>
    <t>Tôles et bandes magnétiques</t>
  </si>
  <si>
    <t>Fer-blanc, autres tôles étamées et fer chromé (CECA)</t>
  </si>
  <si>
    <t>Tôles revêtues par trempe à chaud</t>
  </si>
  <si>
    <t>Tôles revêtues par électrolyse</t>
  </si>
  <si>
    <t>Tôles revêtues de matières organiques</t>
  </si>
  <si>
    <t>24.10.21.Z0</t>
  </si>
  <si>
    <t>24.10.22.Z0</t>
  </si>
  <si>
    <t>24.10.23.Z0</t>
  </si>
  <si>
    <t>24.10.33.Z0</t>
  </si>
  <si>
    <t>24.10.34.Z0</t>
  </si>
  <si>
    <t>24.10.41.Z0</t>
  </si>
  <si>
    <t>Lingots, autres formes primaires et demi-produits longs, en aciers non alliés</t>
  </si>
  <si>
    <t>Lingots, autres formes primaires et demi-produits longs, en aciers inoxydables</t>
  </si>
  <si>
    <t>Lingots, autres formes primaires et demi-produits longs, en aciers autres qu’inoxydables</t>
  </si>
  <si>
    <t>Produits plats enroulés, laminés à chaud, d’une largeur de 600 mm ou plus, en aciers inoxydables</t>
  </si>
  <si>
    <t>Produits plats enroulés, laminés à chaud, d’une largeur inférieure à 600 mm, en aciers inoxydables</t>
  </si>
  <si>
    <t>Tôles et bandes laminées à froid, non revêtues, y compris les tôles magnétiques et les bandes simplement traitées à la surface, d’une largeur de 600 mm ou plus, en aciers autres qu’inoxydables</t>
  </si>
  <si>
    <t>17.12.00.Z0</t>
  </si>
  <si>
    <t>Papiers kraft pour sacs de grande contenance, crêpés ou plissés, en rouleaux ou en feuilles; papiers et cartons, crêpés, plissés, gaufrés, estampés ou perforés</t>
  </si>
  <si>
    <t>20.13.00.Z0</t>
  </si>
  <si>
    <t>Phosphures (à l’exclusion des ferrophosphores), de constitution chimique définie ou non; hydrures, nitrures, azotures, siliciures et borures, de constitution chimique définie ou non, autres que les composés qui constituent également des carbures du code 20.13.64.50; autres composés inorganiques n.c.a.; amalgames (à l’exclusion de ceux de métaux précieux, des eaux distillées, de conductibilité ou de même degré de pureté, ainsi que de l’air liquide ou comprimé)</t>
  </si>
  <si>
    <t>24.44.11.00</t>
  </si>
  <si>
    <t>24.44.12.00</t>
  </si>
  <si>
    <t>24.44.13.30</t>
  </si>
  <si>
    <t>24.44.13.70</t>
  </si>
  <si>
    <t>24.44.21.00</t>
  </si>
  <si>
    <t>24.44.22.00</t>
  </si>
  <si>
    <t>24.44.23.30</t>
  </si>
  <si>
    <t>24.44.23.50</t>
  </si>
  <si>
    <t>24.44.23.70</t>
  </si>
  <si>
    <t>24.44.24.00</t>
  </si>
  <si>
    <t>24.44.25.00</t>
  </si>
  <si>
    <t>24.44.26.30</t>
  </si>
  <si>
    <t>24.44.26.50</t>
  </si>
  <si>
    <t>Mattes de cuivre; cuivre de cément (précipité de cuivre) (à l’exclusion des poudres de cuivre)</t>
  </si>
  <si>
    <t>Cuivre non affiné, y compris le cuivre blister; anodes en cuivre pour affinage électrolytique (à l’exclusion du cuivre électrolytique et des anodes pour placage)</t>
  </si>
  <si>
    <t>Cuivre affiné non allié sous forme brute (à l’exclusion des produits frittés laminés, filés ou forgés)</t>
  </si>
  <si>
    <t>Alliages de cuivre affiné sous forme brute (à l’exclusion des produits frittés laminés, filés ou forgés); alliages mères de cuivre, y compris ceux ne se prêtant généralement pas à la déformation plastique (à l’exclusion des combinaisons cuivre-phosphore [phosphore de cuivre] à teneur en poids en phosphore &gt; 15 %)</t>
  </si>
  <si>
    <t>Poudres et paillettes de cuivre (à l’exclusion du cuivre de cément, des poudres et paillettes utilisées dans la préparation de peintures comme l’or et le bronze [composés chimiques] et des billettes de cuivre affiné)</t>
  </si>
  <si>
    <t>Barres, profilés et profilés creux en cuivre et en alliages de cuivre (à l’exclusion des produits obtenus par moulage ou frittage et du fil-machine en bobines)</t>
  </si>
  <si>
    <t>Fils en cuivre affiné, en alliages de cuivre, dont la plus grande dimension de la coupe transversale excède &gt; 6 mm</t>
  </si>
  <si>
    <t>Fils en cuivre affiné, dont la plus grande dimension de la coupe transversale ≤ 6 mm mais &gt; 0,5 mm (à l’exclusion des ficelles et cordages renforcés à l’aide de fils et des fils et câbles multibrins)</t>
  </si>
  <si>
    <t>Fils en cuivre affiné, dont la plus grande dimension de la coupe transversale ≤ 0,5 mm (à l’exclusion des ficelles et cordages renforcés à l’aide de fils et des fils et câbles multibrins)</t>
  </si>
  <si>
    <t>Tôles et bandes en cuivre et en alliages de cuivre, d’une épaisseur &gt; 0,15 mm (à l’exclusion du cuivre métallique déployé et des bandes isolées pour l’électricité)</t>
  </si>
  <si>
    <t>Feuilles et bandes minces en cuivre, sans support, d’une épaisseur ≤ 0,15 mm</t>
  </si>
  <si>
    <t>Tubes et tuyaux en cuivre</t>
  </si>
  <si>
    <t>Accessoires de tuyauterie en cuivre</t>
  </si>
  <si>
    <t>24.45.11.10</t>
  </si>
  <si>
    <t>24.45.11.20</t>
  </si>
  <si>
    <t>24.45.12.10</t>
  </si>
  <si>
    <t>24.45.12.20</t>
  </si>
  <si>
    <t>24.45.21.00</t>
  </si>
  <si>
    <t>24.45.22.00</t>
  </si>
  <si>
    <t>24.45.23.00</t>
  </si>
  <si>
    <t>24.45.24.00</t>
  </si>
  <si>
    <t>24.45.30.13</t>
  </si>
  <si>
    <t>24.45.30.17</t>
  </si>
  <si>
    <t>24.45.30.20</t>
  </si>
  <si>
    <t>24.45.30.21</t>
  </si>
  <si>
    <t>24.45.30.22</t>
  </si>
  <si>
    <t>24.45.30.24</t>
  </si>
  <si>
    <t>24.45.30.26</t>
  </si>
  <si>
    <t>24.45.30.28</t>
  </si>
  <si>
    <t>24.45.30.31</t>
  </si>
  <si>
    <t>24.45.30.32</t>
  </si>
  <si>
    <t>24.45.30.33</t>
  </si>
  <si>
    <t>24.45.30.35</t>
  </si>
  <si>
    <t>24.45.30.36</t>
  </si>
  <si>
    <t>24.45.30.43</t>
  </si>
  <si>
    <t>24.45.30.45</t>
  </si>
  <si>
    <t>24.45.30.46</t>
  </si>
  <si>
    <t>24.45.30.48</t>
  </si>
  <si>
    <t>24.45.30.60</t>
  </si>
  <si>
    <t>24.45.30.61</t>
  </si>
  <si>
    <t>24.45.30.62</t>
  </si>
  <si>
    <t>24.45.30.63</t>
  </si>
  <si>
    <t>24.45.30.64</t>
  </si>
  <si>
    <t>24.45.30.65</t>
  </si>
  <si>
    <t>24.45.30.66</t>
  </si>
  <si>
    <t>24.45.30.70</t>
  </si>
  <si>
    <t>24.45.30.71</t>
  </si>
  <si>
    <t>24.45.30.73</t>
  </si>
  <si>
    <t>24.45.30.76</t>
  </si>
  <si>
    <t>24.45.30.79</t>
  </si>
  <si>
    <t>24.45.30.82</t>
  </si>
  <si>
    <t>24.45.30.85</t>
  </si>
  <si>
    <t>24.45.30.86</t>
  </si>
  <si>
    <t>24.45.30.87</t>
  </si>
  <si>
    <t>24.45.30.90</t>
  </si>
  <si>
    <t>Nickel, non allié, sous forme brute</t>
  </si>
  <si>
    <t>Alliages de nickel sous forme brute</t>
  </si>
  <si>
    <t>Mattes de nickel</t>
  </si>
  <si>
    <t>Poudres et paillettes de nickel (à l’exclusion des sinters d’oxydes de nickel)</t>
  </si>
  <si>
    <t>Barres, profilés et fils en nickel et en alliages de nickel (à l’exclusion des produits préparés en vue de leur utilisation dans la construction, des barres et fils isolés pour l’électricité et des fils émaillés)</t>
  </si>
  <si>
    <t>Tôles, bandes et feuilles en nickel et en alliages de nickel (à l’exclusion des produits déployés)</t>
  </si>
  <si>
    <t>Tubes, tuyaux et accessoires de tuyauterie en nickel</t>
  </si>
  <si>
    <t>Tungstène (wolfram) et ouvrages en tungstène (à l’exclusion des déchets et débris) n.c.a.</t>
  </si>
  <si>
    <t>Molybdène et ouvrages en molybdène (à l’exclusion des déchets et débris) n.c.a.</t>
  </si>
  <si>
    <t>Tantale brut, y compris les barres de tantale obtenues simplement par frittage; poudre de tantale</t>
  </si>
  <si>
    <t>Tantale et ouvrages en tantale: barres autres que celles obtenues simplement par frittage; profilés, fils, plaques, feuilles et bandes</t>
  </si>
  <si>
    <t>Autres ouvrages en tantale (à l’exclusion des déchets et débris) n.c.a.</t>
  </si>
  <si>
    <t>Magnésium brut, contenant &gt;= 99,8 % en poids de magnésium</t>
  </si>
  <si>
    <t>Magnésium brut, contenant &lt; 99,8 % en poids de magnésium</t>
  </si>
  <si>
    <t>Mattes de cobalt et autres produits intermédiaires de métallurgie du cobalt; cobalt brut; poudres (à l’exclusion des déchets et débris de cobalt)</t>
  </si>
  <si>
    <t>Ouvrages en cobalt, n.c.a.</t>
  </si>
  <si>
    <t>Titane et ouvrages en titane (à l’exclusion des déchets et débris) n.c.a.</t>
  </si>
  <si>
    <t>Antimoine. Antimoine brut; poudres</t>
  </si>
  <si>
    <t>Zirconium et ouvrages en zirconium (à l’exclusion des déchets et débris), n.c.a.</t>
  </si>
  <si>
    <t>Béryllium brut et poudres de béryllium</t>
  </si>
  <si>
    <t>Ouvrages en béryllium, n.c.a. (à l’exclusion des déchets et débris)</t>
  </si>
  <si>
    <t>Hafnium («celtium») brut et poudres de hafnium</t>
  </si>
  <si>
    <t>Ouvrages en hafnium  («celtium»)  et germanium, n.c.a.</t>
  </si>
  <si>
    <t>Niobium («columbium») et rhénium bruts; niobium («columbium») et rhénium en poudre</t>
  </si>
  <si>
    <t>Ouvrages en niobium («columbium») ou rhénium, n.c.a.</t>
  </si>
  <si>
    <t>Indium brut; indium en poudre</t>
  </si>
  <si>
    <t>Ouvrages en gallium, indium et vanadium, n.c.a.</t>
  </si>
  <si>
    <t>Gallium brut; gallium en poudre</t>
  </si>
  <si>
    <t>Germanium brut; germanium en poudre</t>
  </si>
  <si>
    <t>Manganèse. Manganèse brut; poudres</t>
  </si>
  <si>
    <t>Ouvrages en manganèse, n.c.a.</t>
  </si>
  <si>
    <t>24.51.11.90</t>
  </si>
  <si>
    <t>24.51.12.10</t>
  </si>
  <si>
    <t>24.51.12.20</t>
  </si>
  <si>
    <t>24.51.12.40</t>
  </si>
  <si>
    <t>24.51.12.50</t>
  </si>
  <si>
    <t>24.51.12.90</t>
  </si>
  <si>
    <t>24.51.13.10</t>
  </si>
  <si>
    <t>24.51.13.20</t>
  </si>
  <si>
    <t>24.51.13.40</t>
  </si>
  <si>
    <t>24.51.13.50</t>
  </si>
  <si>
    <t>24.51.13.90</t>
  </si>
  <si>
    <t>24.51.20.00</t>
  </si>
  <si>
    <t>24.51.30.30</t>
  </si>
  <si>
    <t>24.51.30.50</t>
  </si>
  <si>
    <t>24.51.11.10</t>
  </si>
  <si>
    <t>Parties de véhicules routiers, moteurs à piston et autres machines, appareils et engins mécaniques, en fonte malléable</t>
  </si>
  <si>
    <t>Pièces en fonte malléable pour autres utilisations</t>
  </si>
  <si>
    <t>Parties de véhicules routiers en fonte à graphite sphéroïdal</t>
  </si>
  <si>
    <t>Arbres de transmission, vilebrequins, arbres à cames, manivelles, paliers (autres qu’à roulements incorporés) et coussinets en fonte à graphite sphéroïdal</t>
  </si>
  <si>
    <t>Autres parties des moteurs et des organes mécaniques en fonte à graphite sphéroïdal</t>
  </si>
  <si>
    <t>Parties de machines, appareils et engins mécaniques en fonte à graphite sphéroïdal (à l’exclusion des moteurs)</t>
  </si>
  <si>
    <t>Pièces en fonte à graphite sphéroïdal pour locomotives/matériel roulant et autre utilisation (à l’exclusion des parties de véhicules routiers, des paliers et coussinets, des parties de moteurs, des transmissions, des poulies, des embrayages et des parties d’autres machines, appareils et engins mécaniques)</t>
  </si>
  <si>
    <t>Parties de véhicules routiers en fonte grise (à l’exclusion des locomotives/du matériel roulant et des véhicules utilisés dans l’industrie de la construction)</t>
  </si>
  <si>
    <t>Arbres de transmission, vilebrequins, arbres à cames, manivelles, paliers (autres qu’à roulements incorporés) et coussinets en fonte grise</t>
  </si>
  <si>
    <t>Autres parties des moteurs et des organes mécaniques en fonte grise</t>
  </si>
  <si>
    <t>Parties de machines, appareils et engins mécaniques en fonte grise (à l’exclusion des moteurs)</t>
  </si>
  <si>
    <t>Pièces en fonte grise pour locomotives/matériel roulant et autre utilisation (à l’exclusion des parties de véhicules routiers, des paliers et coussinets, des parties de moteurs, des transmissions, des poulies, des embrayages et des parties d’autres machines, appareils et engins mécaniques)</t>
  </si>
  <si>
    <t>Tubes, tuyaux et profilés creux en fonte (à l’exclusion des tubes, tuyaux et profilés creux constituants des parties identifiables d’ouvrages comme les parties de radiateurs de chauffage central ou les parties de machines)</t>
  </si>
  <si>
    <t>Accessoires de tuyauterie moulés en fonte non malléable</t>
  </si>
  <si>
    <t>Accessoires de tuyauterie moulés en fonte malléable</t>
  </si>
  <si>
    <t>23.14.12.10</t>
  </si>
  <si>
    <t>23.14.12.30</t>
  </si>
  <si>
    <t>20.11.11.50</t>
  </si>
  <si>
    <t>Hydrogène</t>
  </si>
  <si>
    <t>20.11.12.90</t>
  </si>
  <si>
    <t>Composés oxygénés inorganiques des éléments non métalliques (à l’exclusion du trioxyde de soufre [anhydride sulfurique], du trioxyde de diarsenic, des oxydes d’azote et des dioxydes de silicium, de carbone et de soufre)</t>
  </si>
  <si>
    <t>NACE</t>
  </si>
  <si>
    <t>Papier recyclé</t>
  </si>
  <si>
    <t>Tonne de papier recyclé</t>
  </si>
  <si>
    <t>Tout procédé directement ou indirectement lié à la production de papier recèclé, y compris l'épaississement, la dispersion et le blanchimant</t>
  </si>
  <si>
    <t>Papier recyclé désencré</t>
  </si>
  <si>
    <t>Tonne de papier recyclé désencré</t>
  </si>
  <si>
    <t>17.12</t>
  </si>
  <si>
    <t>Papier journal</t>
  </si>
  <si>
    <t>MWh/t produit</t>
  </si>
  <si>
    <t>Tonne de papier journal</t>
  </si>
  <si>
    <t>1,09</t>
  </si>
  <si>
    <t>Papier fin non couché</t>
  </si>
  <si>
    <t>Tonne de papier fin non couché</t>
  </si>
  <si>
    <t>Tous les procédés directement ou indirectement liés à la production de papier, y compris le raffinage, le pressage et le séchage thermique</t>
  </si>
  <si>
    <t>Papier fin couché</t>
  </si>
  <si>
    <t>Tonne de papier fin couché</t>
  </si>
  <si>
    <t>Papier tissue</t>
  </si>
  <si>
    <t>Tonne de papier tissue</t>
  </si>
  <si>
    <t>Code PRODCOM 2021 correspondant</t>
  </si>
  <si>
    <t>Chlorures et oxychlorures de phosphore (à l'exclusion des oxychlorures, trichlorures et pentachlorures de phosphore)</t>
  </si>
  <si>
    <t>Oxydes de bore et acides boriques, à l'exclusion du trioxyde de dibore</t>
  </si>
  <si>
    <t>Autres acides inorganiques et autres composés oxygénés inorganiques des éléments non métalliques, à l'exclusion du fluorure d'hydrogène</t>
  </si>
  <si>
    <t>Fluorures; fluorosilicates, fluoroaluminates et autres sels complexes de fluor, à l'exclusion de l'hexafluoroaluminate de sodium «cryolithe synthétique»; de l'hexafluorophosphate (1-), du difluorophosphate, de l'hexafluoroarsénate monohydraté et du tétrafluoroborate de lithium; des composés inorganiques ou organiques de mercure</t>
  </si>
  <si>
    <t>Chlorures d'étain</t>
  </si>
  <si>
    <t>Bromures et oxydes de bromure, à l'exclusion des bromures de sodium ou de potassium</t>
  </si>
  <si>
    <t>Bromures de sodium ou de potassium; iodates et oxydes d'iodures</t>
  </si>
  <si>
    <t>Sulfures de calcium, d'antimoine ou de fer</t>
  </si>
  <si>
    <t>Sulfures, polysulfures, de constitution chimique définie ou non; dithionites  et sulfoxylates, à l'exclusion de ceux de calcium, d'antimoine ou de fer</t>
  </si>
  <si>
    <t>Sulfates d'aluminium</t>
  </si>
  <si>
    <t>Sulfates, à l'exclusion des sulfates d'aluminium, de baryum, de magnésium, de nickel, de cobalt, de titane</t>
  </si>
  <si>
    <t>Nitrates de cuivre et autres, à l'exclusion des nitrates de baryum, de béryllium, de cadmium, de cobalt, de nickel, de plomb</t>
  </si>
  <si>
    <t>Carbures d'aluminium, de chrome, de molybdène, de vanadium, de tantale, de titane, de constitution chimique ou non</t>
  </si>
  <si>
    <t>Composés, inorganiques ou organiques, de métaux de terres rares ou mélanges de ces métaux: composés de l'europium, du gadolinium, du terbium, du dysprosium, de l'holmium, de l'erbium, du thulium, de l'ytterbium, du lutétium et de l'yttrium</t>
  </si>
  <si>
    <t>Sinters d'oxydes de nickel et autres produits intermédiaires de la métallurgie du nickel</t>
  </si>
  <si>
    <t>Autres ouvrages en magnésium (à l'exclusion des déchets et débris), n.c.a.</t>
  </si>
  <si>
    <t>Bismuth brut, bismuth en poudre (à l'exclusion des déchets et débris)</t>
  </si>
  <si>
    <t>Ouvrages en bismuth (à l'exclusion des déchets et débris), n.c.a.</t>
  </si>
  <si>
    <t>Cadmium et ouvrages en cadmium (à l'exclusion des déchets et débris), n.c.a.</t>
  </si>
  <si>
    <t>Antimoine et ouvrages en antimoine (à l'exclusion de l'antimoine brut; poudres; déchets et débris)</t>
  </si>
  <si>
    <t>Déchets et débris de niobium («columbium»), rhénium, gallium, indium, vanadium et germanium (à l'exclusion des cendres et résidus contenant ces métaux)</t>
  </si>
  <si>
    <t>Vanadium brut; vanadium en poudre (à l'exclusion des cendres et résidus contenant du vanadium)</t>
  </si>
  <si>
    <t>Chrome et thallium, et ouvrages en ces métaux, n.c.a. (à l'exclusion des déchets et débris de ces métaux)</t>
  </si>
  <si>
    <t>Déchets et débris de manganèse (à l'exclusion des cendres et résidus contenant du manganèse)</t>
  </si>
  <si>
    <t>Cermets et ouvrages en cermets, y compris les déchets et débris de cermets (à l'exclusion des cendres et résidus contenant du</t>
  </si>
  <si>
    <t>"Testliner" et papier pour cannelure</t>
  </si>
  <si>
    <t>T onne de papier</t>
  </si>
  <si>
    <t>Carton non couché</t>
  </si>
  <si>
    <t>Tonne de carton</t>
  </si>
  <si>
    <t>17.12.50.10</t>
  </si>
  <si>
    <t>Carton couché</t>
  </si>
  <si>
    <t>Acide sulfurique</t>
  </si>
  <si>
    <t>Tonne d'acide sulfurique</t>
  </si>
  <si>
    <t>Tous les procédés directement ou indirectement liés à la production d'acide sulfurique</t>
  </si>
  <si>
    <t>Tonne de chlore</t>
  </si>
  <si>
    <t>Tous les procédés directement ou indirectement liés à l'unité d'électrolyse, auxiliaires compris</t>
  </si>
  <si>
    <t>Silicium</t>
  </si>
  <si>
    <t>Tonne de silicium</t>
  </si>
  <si>
    <t>Silicium, autre que contenant en poids au moins 99,99% de silicium</t>
  </si>
  <si>
    <t>Tous les procédés directement ou indirectement liés à la production de silicium</t>
  </si>
  <si>
    <t>Silicium, contenant en poids au moins 99,99% de silicium</t>
  </si>
  <si>
    <t>Tous les procédés directement ou indirectement liés aux fours, auxiliaires compris</t>
  </si>
  <si>
    <t>Silicium, contenant en poids au moins 99,99 % de silicium</t>
  </si>
  <si>
    <t>Carbure de silicium</t>
  </si>
  <si>
    <t>Tonne de carbure de silicium</t>
  </si>
  <si>
    <t>Silicium, Carbure de silicium, de constitution chimique définie ou non</t>
  </si>
  <si>
    <t>Tous les procédés directement ou indirectement liés à la production de carbure de silicium</t>
  </si>
  <si>
    <t>Acier à l'oxygène</t>
  </si>
  <si>
    <t>Tonne d'acier brut (coulé)</t>
  </si>
  <si>
    <t>Acier brut : aciers non alliés obtenus par d'autre procédés que dans les fours électriques</t>
  </si>
  <si>
    <t>Métallurgie secondaire, installations de préchauffage des réfractaires, auxiliaures et installations de coulée, jusqu'à la découpe des produits en acier brut</t>
  </si>
  <si>
    <t>Acier brut : aciers alliés autres qu'inoxydables obtenus par d'autres procédés que dans les fours électriques</t>
  </si>
  <si>
    <t>Acier brut : aciers inoxydables et réfractaires obtenus par d'autres procédés que dans les fours électriques</t>
  </si>
  <si>
    <t>24.12.T1.42</t>
  </si>
  <si>
    <t>Ferromanganèse</t>
  </si>
  <si>
    <t>Ferromanganèse, teneur en poids en carbone &gt; 2 %</t>
  </si>
  <si>
    <r>
      <t xml:space="preserve">Ferromanganèse, contenant en poids &gt; 2 % de carbone, avec granulométrie </t>
    </r>
    <r>
      <rPr>
        <sz val="10"/>
        <color theme="1"/>
        <rFont val="Calibri"/>
        <family val="2"/>
      </rPr>
      <t>≤ 5 mm et teneur en manganèse &gt; 65 % en poids</t>
    </r>
  </si>
  <si>
    <t>Autre ferromanganèse, contenant en poids &gt; 2 % de carbone, à l'exclusion du ferromanganèse avec une granulométrie  ≤ 5 mm et contenant en poids &gt; 65 % de manganèse</t>
  </si>
  <si>
    <t>Ferromanganèse, teneur en poids en carbone ≤ 2 %</t>
  </si>
  <si>
    <t>Autre ferromanganèse, contenant en poids une teneur inférieure ou égale à 2 % de carbone</t>
  </si>
  <si>
    <t>Ferrosilicium</t>
  </si>
  <si>
    <t>Ferrosilicium, contenant en poids &gt; 55 % de silicium</t>
  </si>
  <si>
    <r>
      <t xml:space="preserve">Ferrosilicium, contenant en poids ≤ 55 % de silicium et </t>
    </r>
    <r>
      <rPr>
        <sz val="10"/>
        <color theme="1"/>
        <rFont val="Calibri"/>
        <family val="2"/>
      </rPr>
      <t>≥</t>
    </r>
    <r>
      <rPr>
        <sz val="10"/>
        <color theme="1"/>
        <rFont val="Calibri"/>
        <family val="2"/>
        <scheme val="minor"/>
      </rPr>
      <t xml:space="preserve"> 4 % mais ≤ 10 % de magnésium</t>
    </r>
  </si>
  <si>
    <t>AUDIT ENERGETIQUE ET GESTION DE L'ENERGIE</t>
  </si>
  <si>
    <t>24.42</t>
  </si>
  <si>
    <t>Aluminium de première fusion</t>
  </si>
  <si>
    <t>Aliminium non allié, sous forme brute</t>
  </si>
  <si>
    <t>Aluminium non allié, sous forme brute, obtenu par électrolyse</t>
  </si>
  <si>
    <t>Tous les procédés de production d'aluminium non allié, sous forme brute, obtenu par électrolyse, ycompris les unités de contrôle de la production, les procédés auxiliaires et la halle de coulée.  Comprend également l'atelier de fabrication d'anodes (précuites).  Dans le cas où les anodes proviennent d'un atelier de fabrication autonome dans l'UE, cet atelier ne peut pas bénéficier d'une compensation.  Pour les anodes produites en dehors de l'UE, une correction peut être appliquée.</t>
  </si>
  <si>
    <t>Aluminium non allié, sous forme brute (à l'exclusion des poudres et paillettes d'aluminium)</t>
  </si>
  <si>
    <t>22.42.11.54</t>
  </si>
  <si>
    <t>Situation 1</t>
  </si>
  <si>
    <t>?</t>
  </si>
  <si>
    <t>Situation 2</t>
  </si>
  <si>
    <t>&lt;- A compléter</t>
  </si>
  <si>
    <r>
      <rPr>
        <b/>
        <sz val="12"/>
        <color theme="1"/>
        <rFont val="Calibri"/>
        <family val="2"/>
        <scheme val="minor"/>
      </rPr>
      <t>Attention :</t>
    </r>
    <r>
      <rPr>
        <sz val="11"/>
        <color theme="1"/>
        <rFont val="Calibri"/>
        <family val="2"/>
        <scheme val="minor"/>
      </rPr>
      <t xml:space="preserve"> selon la situation de l'entreprise, les documents ou informations à nous communiquer peuvent être différents.  Nous vous invitons à vous reporter </t>
    </r>
    <r>
      <rPr>
        <b/>
        <u/>
        <sz val="11"/>
        <color theme="1"/>
        <rFont val="Calibri"/>
        <family val="2"/>
        <scheme val="minor"/>
      </rPr>
      <t>uniquement</t>
    </r>
    <r>
      <rPr>
        <sz val="11"/>
        <color theme="1"/>
        <rFont val="Calibri"/>
        <family val="2"/>
        <scheme val="minor"/>
      </rPr>
      <t xml:space="preserve"> aux indications qui concernent votre entreprise.</t>
    </r>
  </si>
  <si>
    <t>Situation 3</t>
  </si>
  <si>
    <t>Aluminium, sous forme brute, alliages primaires (à l'exclusion des poudres et paillettes d'aluminium)</t>
  </si>
  <si>
    <t>Aluminium allié, sous forme brute (à l'exclusion des poudres et paillettes d'aluminium)</t>
  </si>
  <si>
    <t>Alumine (affinage)</t>
  </si>
  <si>
    <t>0,20</t>
  </si>
  <si>
    <t>Alumine</t>
  </si>
  <si>
    <t>Tous les procédés directement ou indirectement liés à la production d'alumine</t>
  </si>
  <si>
    <t>24.43</t>
  </si>
  <si>
    <t>Electrolyse du zinc</t>
  </si>
  <si>
    <t>Zinc de première fusion</t>
  </si>
  <si>
    <t>Tous les procédés directement ou indirectement liés à l'unité d'électrolyse du zinc, auxiliaires compris</t>
  </si>
  <si>
    <t>Zinc non allié sous forme brute (à l'exclusion de la poussière, des poudres et des paillettes de zinc)</t>
  </si>
  <si>
    <t>Alliages de zinc sous forme brute (à l'exclusion de la poussière, des poudres et des paillettes de zinc)</t>
  </si>
  <si>
    <t>Cuivre affiné sous forme brute</t>
  </si>
  <si>
    <t>Cathodes de cuivre</t>
  </si>
  <si>
    <t>Tous les procédés directement ou indirectement liés au processus d'affinage électrolytique, y compris, le cas échéant, le coulage sur site des anodes</t>
  </si>
  <si>
    <t>Cuivre affiné non allié sous forme brute (à l'exclusion des produits frittés laminés, filés ou forgés)</t>
  </si>
  <si>
    <t>Aluminium, sous forme brute, alliages primaires (à l’exclusion des poudres et paillettes d’aluminium)
Code obsolète, à remplacer par le code 24.42.11.54</t>
  </si>
  <si>
    <t>Papier fin couché
Code obsolète, à remplacer par le code 17.12.73.36</t>
  </si>
  <si>
    <t>Mâts en fibres de verre
Code obsolète, à remplacer par le code 23.14.12.20</t>
  </si>
  <si>
    <t>Voiles en fibres de verre
Code obsolète, à remplacer par le code 23.14.12.40</t>
  </si>
  <si>
    <t>23.14.12.20</t>
  </si>
  <si>
    <t>23.14.12.40</t>
  </si>
  <si>
    <t>«Voiles» de fibres de verre en couches irrégulières (à l’exclusion de la laine de verre)- Prodcom 2021</t>
  </si>
  <si>
    <t>23.20.11.40</t>
  </si>
  <si>
    <t>23.20.11.50</t>
  </si>
  <si>
    <t>23.20.11.70</t>
  </si>
  <si>
    <t>23.20.12.00</t>
  </si>
  <si>
    <t>23.20.13.50</t>
  </si>
  <si>
    <t>23.20.16.50</t>
  </si>
  <si>
    <t>23.20.13.70</t>
  </si>
  <si>
    <t>23.20.14.00</t>
  </si>
  <si>
    <t>23.20.15.50</t>
  </si>
  <si>
    <t>23.20.15.70</t>
  </si>
  <si>
    <t>Essence d'aviation (distillat de pétrole, de 30°C à 220°C, spécialement préparé pour les moteurs à piston des avions)</t>
  </si>
  <si>
    <t>Essence moteur sans plomb (distillat de pétrole, de 30°C à 220°C, préparé pour les moteurs à allumage commandé, sans adjonction de tétraéthylplomb ou tétraméthylplomb)</t>
  </si>
  <si>
    <t>Essence moteur au plomb (distillat de pétrole, de 30°C à 220°C, préparé pour les moteurs à allumage commandé, additionné de TEL ou de TML pour relever l'indice d'octane)</t>
  </si>
  <si>
    <t>Carburéacteurs, type essence (distillat de pétrole, de 100°C à 250°C, obtenu par mélange de kérosène et d'essence, spécialement préparé pour les turbomoteurs d'avions)</t>
  </si>
  <si>
    <t>Naphta léger (distillat léger utilisé comme matière première de l'industrie pétrochimique)</t>
  </si>
  <si>
    <t>Naphta moyen (distillat moyen utilisé comme matière première de l'industrie pétrochimique)</t>
  </si>
  <si>
    <t>White spirit, essences spéciales (distillats de pétrole raffiné dont l'intervalle de distillation se situe entre celui des naphtas et celui du kérosène)</t>
  </si>
  <si>
    <t>Carburéacteur type kérosène (distillat de pétrole, de 150°C à 300°C, préparé pour les turbomoteurs d'avions et dans d'autres secteurs que le transport aérien)</t>
  </si>
  <si>
    <t>Carburant diesel (gazole routier, distillat de pétrole, de 180°C à 380°C, utilisé dans les transports routiers/ferroviaires)</t>
  </si>
  <si>
    <t>Fioul domestique (mazout de chauffage, distillat de pétrole, de 180°C à 380°C, utilisé pour la production de chaleur/vapeur)</t>
  </si>
  <si>
    <t>Fabrication de produits pétroliers raffinés  (code NACE 2008)-Se référer aux codes 23.20.1x.xx</t>
  </si>
  <si>
    <t>Cas</t>
  </si>
  <si>
    <r>
      <t>Facteur d'émission de CO</t>
    </r>
    <r>
      <rPr>
        <b/>
        <vertAlign val="subscript"/>
        <sz val="10"/>
        <color theme="1"/>
        <rFont val="Arial"/>
        <family val="2"/>
      </rPr>
      <t>2</t>
    </r>
    <r>
      <rPr>
        <b/>
        <sz val="10"/>
        <color theme="1"/>
        <rFont val="Arial"/>
        <family val="2"/>
      </rPr>
      <t xml:space="preserve"> national
(tCO</t>
    </r>
    <r>
      <rPr>
        <b/>
        <vertAlign val="subscript"/>
        <sz val="10"/>
        <color theme="1"/>
        <rFont val="Arial"/>
        <family val="2"/>
      </rPr>
      <t>2</t>
    </r>
    <r>
      <rPr>
        <b/>
        <sz val="10"/>
        <color theme="1"/>
        <rFont val="Arial"/>
        <family val="2"/>
      </rPr>
      <t>/MWh)</t>
    </r>
  </si>
  <si>
    <r>
      <t>Fourniture d'électricité 2021 du site sans coûts CO</t>
    </r>
    <r>
      <rPr>
        <strike/>
        <vertAlign val="subscript"/>
        <sz val="11"/>
        <color rgb="FFFF0000"/>
        <rFont val="Calibri"/>
        <family val="2"/>
        <scheme val="minor"/>
      </rPr>
      <t>2</t>
    </r>
    <r>
      <rPr>
        <strike/>
        <sz val="11"/>
        <color rgb="FFFF0000"/>
        <rFont val="Calibri"/>
        <family val="2"/>
        <scheme val="minor"/>
      </rPr>
      <t xml:space="preserve"> (MWh)</t>
    </r>
  </si>
  <si>
    <t>Référentiel de chaleur (Quotas/TJ) pour la période 2021-2025</t>
  </si>
  <si>
    <r>
      <t>Pâtes mécaniques de bois;</t>
    </r>
    <r>
      <rPr>
        <sz val="11"/>
        <color rgb="FFFF0000"/>
        <rFont val="Calibri"/>
        <family val="2"/>
        <scheme val="minor"/>
      </rPr>
      <t xml:space="preserve"> </t>
    </r>
    <r>
      <rPr>
        <sz val="11"/>
        <rFont val="Calibri"/>
        <family val="2"/>
        <scheme val="minor"/>
      </rPr>
      <t>pâtes d’autres matières fibreuses cellulosiques</t>
    </r>
  </si>
  <si>
    <t>Onglet Conversion à compléter pour ce code !</t>
  </si>
  <si>
    <r>
      <t xml:space="preserve">Référentiel d'efficacité pour la consommation d'électricité </t>
    </r>
    <r>
      <rPr>
        <b/>
        <sz val="11"/>
        <color rgb="FFFF0000"/>
        <rFont val="Calibri"/>
        <family val="2"/>
        <scheme val="minor"/>
      </rPr>
      <t>DEFINITIF</t>
    </r>
    <r>
      <rPr>
        <b/>
        <sz val="11"/>
        <color theme="1"/>
        <rFont val="Calibri"/>
        <family val="2"/>
        <scheme val="minor"/>
      </rPr>
      <t xml:space="preserve">
(MWh/t ou %)</t>
    </r>
  </si>
  <si>
    <t>Faut-il convertir le référentiel d'efficacité ?</t>
  </si>
  <si>
    <r>
      <t xml:space="preserve">Référentiel d'efficacité pour la consommation d'électricité
</t>
    </r>
    <r>
      <rPr>
        <b/>
        <sz val="11"/>
        <color rgb="FFFF0000"/>
        <rFont val="Calibri"/>
        <family val="2"/>
        <scheme val="minor"/>
      </rPr>
      <t>AVANT CONVERSION éventuelle</t>
    </r>
    <r>
      <rPr>
        <b/>
        <sz val="11"/>
        <rFont val="Calibri"/>
        <family val="2"/>
        <scheme val="minor"/>
      </rPr>
      <t xml:space="preserve">
(MWh/t ou %)</t>
    </r>
  </si>
  <si>
    <t>Facteur de calcul</t>
  </si>
  <si>
    <t>Cas
(1,2 ou 3)</t>
  </si>
  <si>
    <t>Note : Il faut vérifier pour la détermination du ou des référentiel(s) d’efficacité, les limites imposées en ce qui concerne les procédés de fabrication, telles qu’énoncées à l’annexe 1, section 2, du règlement délégué (UE) 2019/331 (Définition des référentiels de produits et des limites du système avec prise en compte de l'interchangeabilité combustibles/électricité) aux pages L 59/37 à L59/41. Cela concerne les référentiels de produits cités à la page L87/33 du règlement d’exécution 2021/447 de la Commission.</t>
  </si>
  <si>
    <t>24.10.T1.31-bis</t>
  </si>
  <si>
    <t>- Donner une description succinte de l'unité d'établissement ci-après dénommée "site", des installations, des procédés de production et des produits fabriqués.</t>
  </si>
  <si>
    <t>- Indiquer les installations et sous-installations au sein desquelles sont fabriqués un ou plusieurs produits relevant des 14 secteurs ou sous-secteurs visés par les codes NACE.</t>
  </si>
  <si>
    <t>- Présenter un schéma de l'installation et indiquer clairement quelles sous-installations sont admissibles ou pas pour le calcul de l'aide.</t>
  </si>
  <si>
    <t>- Indiquer quels produits sont admissibles et vérifier s'il faut appliquer un référentiel d'efficacité spécifique ou de repli.</t>
  </si>
  <si>
    <t xml:space="preserve">• la fabrication des produits éligibles, et la ventilation de l'électricité entre les produits éligibles s'il y en a plusieurs; </t>
  </si>
  <si>
    <t>Import net de chaleur sur site</t>
  </si>
  <si>
    <t>DONNEES PRODUITS ET CALCUL DES DONNEES DE PRODUCTION DE REFERENCE</t>
  </si>
  <si>
    <r>
      <t xml:space="preserve">=&gt; Veuillez joindre en annexe une copie, si possible au format .pdf, de l'attestation de conformité valide vis-à-vis de cette obligation, attestation délivrée par le SPW TLPE et </t>
    </r>
    <r>
      <rPr>
        <b/>
        <sz val="11"/>
        <color theme="1"/>
        <rFont val="Calibri"/>
        <family val="2"/>
        <scheme val="minor"/>
      </rPr>
      <t>démontrer dans un rapport séparé que l’obligation d’investissement en efficacité énergétique visée au point 55 (a) ou (b) ou (c) des Lignes Directrices est bien rencontrée.</t>
    </r>
  </si>
  <si>
    <r>
      <t xml:space="preserve">=&gt; En vous reportant à la </t>
    </r>
    <r>
      <rPr>
        <b/>
        <sz val="11"/>
        <color theme="1"/>
        <rFont val="Calibri"/>
        <family val="2"/>
        <scheme val="minor"/>
      </rPr>
      <t>brochure explicative de l'aide Carbon Leakage Indirect, au point 1.9 :</t>
    </r>
    <r>
      <rPr>
        <sz val="11"/>
        <color theme="1"/>
        <rFont val="Calibri"/>
        <family val="2"/>
        <scheme val="minor"/>
      </rPr>
      <t xml:space="preserve"> </t>
    </r>
    <r>
      <rPr>
        <b/>
        <sz val="11"/>
        <color theme="1"/>
        <rFont val="Calibri"/>
        <family val="2"/>
        <scheme val="minor"/>
      </rPr>
      <t>Audit énergétique et système de management de l'énergie</t>
    </r>
    <r>
      <rPr>
        <sz val="11"/>
        <color theme="1"/>
        <rFont val="Calibri"/>
        <family val="2"/>
        <scheme val="minor"/>
      </rPr>
      <t xml:space="preserve"> :</t>
    </r>
  </si>
  <si>
    <t>-Si l'entreprise choisi le cas (c) du point 55 des lignes directrices (voir aussi point 1.9 de la brochure), alors il lui sera demandé de fournir les preuves des investissements effectués.</t>
  </si>
  <si>
    <t>atteste sur l'honneur ne pas faire l'objet d'une injonction de récupération non exécutée suivant une décision de la Commission européenne déclarant des aides perçues de manière illégale et incompatible avec le marché intérieur.</t>
  </si>
  <si>
    <t>- Si l'entreprise choisit le cas (b) du point 55 des lignes directrices (voir aussi point 1.9 de la brochure), alors il lui sera demandé de fournir un contrat d'achat d'électricité renouvelable de type Power Purchase Agreement et/ou un document permettant de démontrer la production d'énergie renouvelable sur site ou à proximité (communauté d'énergie). Le total des deux doit représenter au moins 30% de la consommation d'électricité.</t>
  </si>
  <si>
    <t>Fabrication d'autres produits chimiques inorganiques de base</t>
  </si>
  <si>
    <t>Référentiel d'efficacité réduit</t>
  </si>
  <si>
    <t xml:space="preserve">Année des émissions : </t>
  </si>
  <si>
    <t>Référentiel d'efficacité de base</t>
  </si>
  <si>
    <t>Oxyde d’aluminium (excl. corindon artificiel)</t>
  </si>
  <si>
    <t>Chaque candidat bénéficiaire de l'aide doit respecter l'obligation qui lui incombe en matière d'audit énergétique et de gestion de l'énergie.</t>
  </si>
  <si>
    <t>Référence de la piste d'investissement dans le plan d'action audit adb</t>
  </si>
  <si>
    <t>Nom du document proposant l'action</t>
  </si>
  <si>
    <t>Description de l'investissement</t>
  </si>
  <si>
    <t>Statut (Réalisé, en cours, abandonné, non-réalisé)</t>
  </si>
  <si>
    <t>Année de réalisation</t>
  </si>
  <si>
    <t>Classement (A1, A2, A3, B1, etc.)</t>
  </si>
  <si>
    <t>Temps de retour sur investissement [ans]</t>
  </si>
  <si>
    <t>Coût de l'investissement
[€ HTVA]</t>
  </si>
  <si>
    <t>Numéro(s) de page(s) dans ce document</t>
  </si>
  <si>
    <t>Commentaires/Justification (par exemple, en cas d'abandon de l'action)</t>
  </si>
  <si>
    <t>Avertissement : les investissements cités ci-dessous auront nécessairement été inscrits en classe II dans la comptabilité de l'entreprise.
Les opérations de maintenance ou autres dépenses relevant de la classe VI (charges) sont à écarter de cette liste.</t>
  </si>
  <si>
    <t>Mâts de fibres de verre en couches irrégulières (à l’exclusion de la laine de verre) - Prodcom 2021</t>
  </si>
  <si>
    <t>24.51</t>
  </si>
  <si>
    <t>Toutes les catégories de produits du secteur de la fonderie de fonte</t>
  </si>
  <si>
    <t>14.11 - Fabrication de vêtements en cuir</t>
  </si>
  <si>
    <t>24.42 - Production d'aluminium</t>
  </si>
  <si>
    <t>20.13 - Fabrication d'autres produits chimiques inorganiques de base</t>
  </si>
  <si>
    <t>24.43 - Métallurgie du plomb, du zinc ou de l’étain</t>
  </si>
  <si>
    <t>17.11 - Fabrication de pâte à papier</t>
  </si>
  <si>
    <t>17.12 - Fabrication de papier et de carton</t>
  </si>
  <si>
    <t>Code NACE (Rév. 2) - Description</t>
  </si>
  <si>
    <t>24.10 - Sidérurgie</t>
  </si>
  <si>
    <t>24.44 - Production de cuivre</t>
  </si>
  <si>
    <t>24.45 - Métallurgie des autres métaux non ferreux</t>
  </si>
  <si>
    <t>20.16.40.15 - Polyéthylèneglycols et autres polyéther-alcools, sous formes primaires</t>
  </si>
  <si>
    <t>24.51 - Toutes les catégories de produits du secteur de la fonderie de fonte</t>
  </si>
  <si>
    <t>23.14.12.20 - Mâts en fibres de verre en couches irrégulières (à l’exclusion de la laine de verre) - Prodcom 2021</t>
  </si>
  <si>
    <t>23.14.12.40 - "Voiles" en fibres de verre en couches irrégulières (à l’exclusion de la laine de verre)- Prodcom 2021</t>
  </si>
  <si>
    <t>20.11.11.50 - Hydrogène</t>
  </si>
  <si>
    <t>20.11.12.90 - Composés oxygénés inorganiques des éléments non métalliques</t>
  </si>
  <si>
    <t>23.20.1x.xx - Fabrication de produits pétroliers raffinés</t>
  </si>
  <si>
    <t>23.20.1x.xx</t>
  </si>
  <si>
    <t>Fabrication de produits pétroliers raffinés (anciennement 19.20)</t>
  </si>
  <si>
    <t>Mâts en fibres de verre en couches irrégulières (à l’exclusion de la laine de verre) - Prodcom 2021 - Anciennement : 23.14.12.10</t>
  </si>
  <si>
    <t>«Voiles» de fibres de verre en couches irrégulières (à l’exclusion de la laine de verre)- Prodcom 2021 - Anciennement : 23.14.12.30</t>
  </si>
  <si>
    <t>MWh</t>
  </si>
  <si>
    <t>t</t>
  </si>
  <si>
    <t>Conversion
nécessaire ?</t>
  </si>
  <si>
    <t>https://op.europa.eu/fr/web/eu-vocabularies/concept-scheme/-/resource?uri=http://data.europa.eu/qw1/prodcom2021/prodcom2021</t>
  </si>
  <si>
    <r>
      <t xml:space="preserve">Code NACE ONSS 2008
</t>
    </r>
    <r>
      <rPr>
        <i/>
        <sz val="9"/>
        <color rgb="FFFF0000"/>
        <rFont val="Arial"/>
        <family val="2"/>
      </rPr>
      <t>Choisir dans la liste déroulante</t>
    </r>
  </si>
  <si>
    <r>
      <t xml:space="preserve">Autre code NACE ONSS 2008
</t>
    </r>
    <r>
      <rPr>
        <i/>
        <sz val="9"/>
        <color rgb="FFFF0000"/>
        <rFont val="Arial"/>
        <family val="2"/>
      </rPr>
      <t>Choisir dans la liste déroulante</t>
    </r>
  </si>
  <si>
    <t>L'entreprise est en Convention Carbone :</t>
  </si>
  <si>
    <t>L'entreprise n'est pas en Convention Carbone
ET
est soumise à l'audit énergétique obligatoire prévu dans l'Arrêté du Gouvernement Wallon du
8 septembre 2016</t>
  </si>
  <si>
    <t>Les entreprises qui ne sont ni en Convention Carbone, ni soumises à l’audit énergétique obligatoire selon l’AGW du 8 septembre 2016 doivent prouver une démarche d’efficacité énergétique. 
Il leur est demandé de matérialiser cette démarche par un engagement à réaliser dans l’année de la demande, ou avoir réalisé il y a moins de 4 ans, un audit énergétique AMURE ou une étude (de faisabilité ou préfaisabilité) AMURE, ou bien encore, un audit global suivant la méthodologie AMUREBA.
Si un audit de suivi annuel (AMURE ou AMUREBA) est disponible, il est nécessaire de le joindre à la demande. S'il y en a plusieurs, il est demandé de joindre l'audit annuel le plus récent.</t>
  </si>
  <si>
    <t>=&gt; Si l'entreprise dispose de rapport(s) d'audit(s) ou étude(s) AMURE / AMUREBA : joindre une copie du/des document(s), audit global (+ audit annuel le plus récent si disponible) au formulaire de demande, de préférence au format .pdf.</t>
  </si>
  <si>
    <t>=&gt; Si l'entreprise ne dispose pas de ce(s) rapport(s) ou étude(s) : joindre l'engagement de l'entreprise à réaliser la démarche dans l'année de la présente demande.  Cet engagement doit être signé par une personne ayant la capacité d'engager l'entreprise.  Le document sera fourni en version électronique au format .pdf.</t>
  </si>
  <si>
    <r>
      <rPr>
        <b/>
        <sz val="10"/>
        <color theme="1"/>
        <rFont val="Arial"/>
        <family val="2"/>
      </rPr>
      <t>Les paragraphes ci-dessous concernent uniquement les entreprises en accord de branche et celles qui sont soumises à l'audit énergétique obligatoire tel que prévu dans l'Arrêté du Gouvernement Wallon du 8 septembre 2016.</t>
    </r>
    <r>
      <rPr>
        <sz val="10"/>
        <color theme="1"/>
        <rFont val="Arial"/>
        <family val="2"/>
      </rPr>
      <t xml:space="preserve">
- Si l'entreprise choisit le cas (a) du point 55 des lignes directrices (voir aussi point 1.9 de la brochure), alors il lui sera demandé de fournir la preuve du montant des investissements réalisés dans le cadre de l'audit énergétique (pour l'année N, l'année N-1 ou les années N-3 à N-1), qu'elle soit en Accord de Branche/Convention Carbone ou pas.</t>
    </r>
  </si>
  <si>
    <t>COMPENSATION DES COUTS INDIRECTS DE 2025</t>
  </si>
  <si>
    <r>
      <t xml:space="preserve">=&gt; Veuillez joindre en annexe une copie, si possible au format .pdf, du plus récent Rapport d'audit global, du plan d'action annuel et du dernier rapport d'audit annuel (antérieur ou égal à l'année de compensation) et </t>
    </r>
    <r>
      <rPr>
        <b/>
        <sz val="11"/>
        <color theme="1"/>
        <rFont val="Calibri"/>
        <family val="2"/>
        <scheme val="minor"/>
      </rPr>
      <t>démontrer dans un rapport séparé que l’obligation d’investissement en efficacité énergétique visée au point 55 (a) ou (b) ou (c) ou (d) des Lignes Directrices est bien rencontrée.</t>
    </r>
  </si>
  <si>
    <r>
      <t xml:space="preserve">Indiquer si l'entreprise est engagée dans la démarche a), b), c) ou </t>
    </r>
    <r>
      <rPr>
        <sz val="11"/>
        <color rgb="FFFF0000"/>
        <rFont val="Calibri"/>
        <family val="2"/>
        <scheme val="minor"/>
      </rPr>
      <t>d)</t>
    </r>
    <r>
      <rPr>
        <sz val="11"/>
        <color theme="1"/>
        <rFont val="Calibri"/>
        <family val="2"/>
        <scheme val="minor"/>
      </rPr>
      <t xml:space="preserve"> ?
</t>
    </r>
    <r>
      <rPr>
        <b/>
        <sz val="11"/>
        <color theme="1"/>
        <rFont val="Calibri"/>
        <family val="2"/>
        <scheme val="minor"/>
      </rPr>
      <t>Si le choix est a), alors compléter l'onglet ACTIONS 55(a)</t>
    </r>
  </si>
  <si>
    <t>- Indiquer et expliquer la ventilation de la consommation d’électricité du site en 2025 entre :</t>
  </si>
  <si>
    <t>- Justifier les données de production en 2025 pour les produits déclarés en tonnes.</t>
  </si>
  <si>
    <t>Consommation totale d'électricité du site en 2025 (MWh)</t>
  </si>
  <si>
    <t>Consommation d'électricité nécessaire en 2025 pour fabriquer les produits éligibles (MWh)</t>
  </si>
  <si>
    <t>Donnée
2025
(t ou MWh)</t>
  </si>
  <si>
    <t>Compensations des émissions indirectes de 2025. Dépôt d'une demande pour le montant total avant pondération de (EUR) :</t>
  </si>
  <si>
    <t xml:space="preserve">atteste sur l'honneur l'exactitude des informations fournies qui peuvent être utilisées pour le calcul de l'aide dite de "Compensation des coûts indirects 2025".  </t>
  </si>
  <si>
    <t>Référentiel d'efficacité de repli (valeur actualisée pour 2025)</t>
  </si>
  <si>
    <t>Production en 2025
(si unité des données = t)
ou
Consommation d'électricité pour la production 
(si unité des données = MWh/t)</t>
  </si>
  <si>
    <t>Action réalisée par un tiers investisseurs</t>
  </si>
  <si>
    <t>Montant payé mensuellement au tiers investisseur [€ HTVA]</t>
  </si>
  <si>
    <r>
      <t>Prix à terme des EUA 2025
(€/tCO</t>
    </r>
    <r>
      <rPr>
        <b/>
        <vertAlign val="subscript"/>
        <sz val="10"/>
        <color theme="1"/>
        <rFont val="Arial"/>
        <family val="2"/>
      </rPr>
      <t>2</t>
    </r>
    <r>
      <rPr>
        <b/>
        <sz val="10"/>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</si>
</sst>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00"/>
    <numFmt numFmtId="166" formatCode="#,##0_ ;\-#,##0\ "/>
    <numFmt numFmtId="167" formatCode="#,##0.000"/>
    <numFmt numFmtId="168" formatCode="0.00000"/>
    <numFmt numFmtId="169" formatCode="#,##0\ &quot;€&quot;"/>
    <numFmt numFmtId="170" formatCode="#,##0.00\ &quot;€&quot;"/>
  </numFmts>
  <fonts count="50" x14ac:knownFonts="1">
    <font>
      <sz val="11"/>
      <color theme="1"/>
      <name val="Calibri"/>
      <family val="2"/>
      <scheme val="minor"/>
    </font>
    <font>
      <b/>
      <sz val="11"/>
      <color theme="1"/>
      <name val="Calibri"/>
      <family val="2"/>
      <scheme val="minor"/>
    </font>
    <font>
      <b/>
      <sz val="9"/>
      <color theme="1"/>
      <name val="Arial"/>
      <family val="2"/>
    </font>
    <font>
      <b/>
      <sz val="9"/>
      <name val="Arial"/>
      <family val="2"/>
    </font>
    <font>
      <u/>
      <sz val="11"/>
      <color theme="10"/>
      <name val="Calibri"/>
      <family val="2"/>
      <scheme val="minor"/>
    </font>
    <font>
      <sz val="11"/>
      <color rgb="FF000000"/>
      <name val="Times New Roman"/>
      <family val="1"/>
    </font>
    <font>
      <u/>
      <sz val="11"/>
      <color rgb="FF0000FF"/>
      <name val="Calibri"/>
      <family val="2"/>
    </font>
    <font>
      <sz val="11"/>
      <color theme="1"/>
      <name val="Calibri"/>
      <family val="2"/>
      <scheme val="minor"/>
    </font>
    <font>
      <sz val="10"/>
      <color theme="1"/>
      <name val="Arial"/>
      <family val="2"/>
    </font>
    <font>
      <b/>
      <sz val="10"/>
      <color theme="1"/>
      <name val="Arial"/>
      <family val="2"/>
    </font>
    <font>
      <b/>
      <u/>
      <sz val="10"/>
      <color theme="1"/>
      <name val="Arial"/>
      <family val="2"/>
    </font>
    <font>
      <b/>
      <vertAlign val="subscript"/>
      <sz val="10"/>
      <color theme="1"/>
      <name val="Arial"/>
      <family val="2"/>
    </font>
    <font>
      <b/>
      <sz val="10"/>
      <name val="Arial"/>
      <family val="2"/>
    </font>
    <font>
      <sz val="10"/>
      <color indexed="10"/>
      <name val="Arial"/>
      <family val="2"/>
    </font>
    <font>
      <sz val="10"/>
      <color rgb="FF000000"/>
      <name val="Arial"/>
      <family val="2"/>
    </font>
    <font>
      <b/>
      <sz val="10"/>
      <color rgb="FF000000"/>
      <name val="Arial"/>
      <family val="2"/>
    </font>
    <font>
      <vertAlign val="subscript"/>
      <sz val="10"/>
      <color rgb="FF000000"/>
      <name val="Arial"/>
      <family val="2"/>
    </font>
    <font>
      <sz val="11"/>
      <color theme="1"/>
      <name val="Arial"/>
      <family val="2"/>
    </font>
    <font>
      <sz val="12"/>
      <color theme="1"/>
      <name val="Times New Roman"/>
      <family val="1"/>
    </font>
    <font>
      <sz val="10"/>
      <color theme="1"/>
      <name val="Times New Roman"/>
      <family val="1"/>
    </font>
    <font>
      <sz val="9"/>
      <color theme="1"/>
      <name val="Arial"/>
      <family val="2"/>
    </font>
    <font>
      <u/>
      <sz val="9"/>
      <color theme="10"/>
      <name val="Calibri"/>
      <family val="2"/>
      <scheme val="minor"/>
    </font>
    <font>
      <sz val="9"/>
      <color theme="1"/>
      <name val="Calibri"/>
      <family val="2"/>
      <scheme val="minor"/>
    </font>
    <font>
      <b/>
      <sz val="11"/>
      <name val="Calibri"/>
      <family val="2"/>
      <scheme val="minor"/>
    </font>
    <font>
      <b/>
      <vertAlign val="subscript"/>
      <sz val="9"/>
      <name val="Arial"/>
      <family val="2"/>
    </font>
    <font>
      <b/>
      <vertAlign val="subscript"/>
      <sz val="9"/>
      <color theme="1"/>
      <name val="Arial"/>
      <family val="2"/>
    </font>
    <font>
      <strike/>
      <sz val="11"/>
      <color rgb="FFFF0000"/>
      <name val="Calibri"/>
      <family val="2"/>
      <scheme val="minor"/>
    </font>
    <font>
      <strike/>
      <vertAlign val="subscript"/>
      <sz val="11"/>
      <color rgb="FFFF0000"/>
      <name val="Calibri"/>
      <family val="2"/>
      <scheme val="minor"/>
    </font>
    <font>
      <sz val="11"/>
      <color rgb="FF000000"/>
      <name val="Calibri"/>
      <family val="2"/>
      <scheme val="minor"/>
    </font>
    <font>
      <sz val="11"/>
      <color rgb="FFFF0000"/>
      <name val="Calibri"/>
      <family val="2"/>
      <scheme val="minor"/>
    </font>
    <font>
      <sz val="12"/>
      <color theme="1"/>
      <name val="Calibri"/>
      <family val="2"/>
      <scheme val="minor"/>
    </font>
    <font>
      <sz val="10"/>
      <color theme="1"/>
      <name val="Calibri"/>
      <family val="2"/>
      <scheme val="minor"/>
    </font>
    <font>
      <b/>
      <sz val="11"/>
      <color rgb="FF000000"/>
      <name val="Calibri"/>
      <family val="2"/>
      <scheme val="minor"/>
    </font>
    <font>
      <sz val="10"/>
      <color theme="1"/>
      <name val="Calibri"/>
      <family val="2"/>
    </font>
    <font>
      <b/>
      <sz val="12"/>
      <color theme="1"/>
      <name val="Calibri"/>
      <family val="2"/>
      <scheme val="minor"/>
    </font>
    <font>
      <i/>
      <sz val="11"/>
      <color theme="1"/>
      <name val="Calibri"/>
      <family val="2"/>
      <scheme val="minor"/>
    </font>
    <font>
      <b/>
      <u/>
      <sz val="11"/>
      <color theme="1"/>
      <name val="Calibri"/>
      <family val="2"/>
      <scheme val="minor"/>
    </font>
    <font>
      <b/>
      <u/>
      <sz val="12"/>
      <color theme="1"/>
      <name val="Calibri"/>
      <family val="2"/>
      <scheme val="minor"/>
    </font>
    <font>
      <strike/>
      <sz val="10"/>
      <color rgb="FFFF0000"/>
      <name val="Arial"/>
      <family val="2"/>
    </font>
    <font>
      <sz val="11"/>
      <name val="Calibri"/>
      <family val="2"/>
      <scheme val="minor"/>
    </font>
    <font>
      <b/>
      <sz val="11"/>
      <color rgb="FFFF0000"/>
      <name val="Calibri"/>
      <family val="2"/>
      <scheme val="minor"/>
    </font>
    <font>
      <b/>
      <sz val="9"/>
      <color theme="1"/>
      <name val="Calibri"/>
      <family val="2"/>
      <scheme val="minor"/>
    </font>
    <font>
      <b/>
      <sz val="16"/>
      <color rgb="FF0070C0"/>
      <name val="Calibri"/>
      <family val="2"/>
      <scheme val="minor"/>
    </font>
    <font>
      <sz val="9"/>
      <color indexed="81"/>
      <name val="Tahoma"/>
      <family val="2"/>
    </font>
    <font>
      <b/>
      <sz val="9"/>
      <color indexed="81"/>
      <name val="Tahoma"/>
      <family val="2"/>
    </font>
    <font>
      <sz val="8"/>
      <name val="Calibri"/>
      <family val="2"/>
      <scheme val="minor"/>
    </font>
    <font>
      <b/>
      <sz val="11"/>
      <color theme="1"/>
      <name val="Arial"/>
      <family val="2"/>
    </font>
    <font>
      <sz val="10"/>
      <name val="Arial"/>
      <family val="2"/>
    </font>
    <font>
      <i/>
      <sz val="9"/>
      <color rgb="FFFF0000"/>
      <name val="Arial"/>
      <family val="2"/>
    </font>
    <font>
      <b/>
      <sz val="9"/>
      <name val="Calibri"/>
      <family val="2"/>
      <scheme val="minor"/>
    </font>
  </fonts>
  <fills count="24">
    <fill>
      <patternFill patternType="none"/>
    </fill>
    <fill>
      <patternFill patternType="gray125"/>
    </fill>
    <fill>
      <patternFill patternType="solid">
        <fgColor theme="0" tint="-0.14999847407452621"/>
        <bgColor indexed="64"/>
      </patternFill>
    </fill>
    <fill>
      <patternFill patternType="solid">
        <fgColor rgb="FFFFFFFF"/>
        <bgColor rgb="FF000000"/>
      </patternFill>
    </fill>
    <fill>
      <patternFill patternType="solid">
        <fgColor rgb="FFFFFFCC"/>
        <bgColor indexed="64"/>
      </patternFill>
    </fill>
    <fill>
      <patternFill patternType="solid">
        <fgColor theme="6" tint="0.59999389629810485"/>
        <bgColor indexed="64"/>
      </patternFill>
    </fill>
    <fill>
      <patternFill patternType="solid">
        <fgColor indexed="22"/>
        <bgColor indexed="64"/>
      </patternFill>
    </fill>
    <fill>
      <patternFill patternType="solid">
        <fgColor theme="3" tint="0.59999389629810485"/>
        <bgColor indexed="64"/>
      </patternFill>
    </fill>
    <fill>
      <patternFill patternType="solid">
        <fgColor theme="3" tint="0.599963377788628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8DB4E3"/>
        <bgColor rgb="FF000000"/>
      </patternFill>
    </fill>
    <fill>
      <patternFill patternType="solid">
        <fgColor rgb="FFF2F2F2"/>
        <bgColor rgb="FF000000"/>
      </patternFill>
    </fill>
    <fill>
      <patternFill patternType="solid">
        <fgColor theme="0" tint="-0.249977111117893"/>
        <bgColor indexed="64"/>
      </patternFill>
    </fill>
    <fill>
      <patternFill patternType="solid">
        <fgColor theme="0"/>
        <bgColor indexed="64"/>
      </patternFill>
    </fill>
    <fill>
      <patternFill patternType="solid">
        <fgColor rgb="FFFFFFCC"/>
        <bgColor rgb="FF000000"/>
      </patternFill>
    </fill>
    <fill>
      <patternFill patternType="solid">
        <fgColor theme="5" tint="0.79998168889431442"/>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rgb="FFFFFFFF"/>
        <bgColor indexed="64"/>
      </patternFill>
    </fill>
    <fill>
      <patternFill patternType="solid">
        <fgColor rgb="FFFFFF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8DB4E2"/>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ck">
        <color indexed="64"/>
      </right>
      <top/>
      <bottom style="thick">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4" fillId="0" borderId="0" applyNumberFormat="0" applyFill="0" applyBorder="0" applyAlignment="0" applyProtection="0"/>
    <xf numFmtId="164" fontId="7" fillId="0" borderId="0" applyFont="0" applyFill="0" applyBorder="0" applyAlignment="0" applyProtection="0"/>
    <xf numFmtId="9" fontId="7" fillId="0" borderId="0" applyFont="0" applyFill="0" applyBorder="0" applyAlignment="0" applyProtection="0"/>
  </cellStyleXfs>
  <cellXfs count="515">
    <xf numFmtId="0" fontId="0" fillId="0" borderId="0" xfId="0"/>
    <xf numFmtId="0" fontId="8" fillId="0" borderId="12" xfId="0" applyFont="1" applyBorder="1"/>
    <xf numFmtId="0" fontId="8" fillId="0" borderId="0" xfId="0" applyFont="1"/>
    <xf numFmtId="0" fontId="8" fillId="0" borderId="15" xfId="0" applyFont="1" applyBorder="1"/>
    <xf numFmtId="0" fontId="9" fillId="0" borderId="16" xfId="0" applyFont="1" applyBorder="1" applyAlignment="1">
      <alignment vertical="center"/>
    </xf>
    <xf numFmtId="0" fontId="8" fillId="0" borderId="16" xfId="0" applyFont="1" applyBorder="1"/>
    <xf numFmtId="0" fontId="8" fillId="0" borderId="16" xfId="0" applyFont="1" applyBorder="1" applyAlignment="1">
      <alignment horizontal="center"/>
    </xf>
    <xf numFmtId="0" fontId="8" fillId="0" borderId="18" xfId="0" applyFont="1" applyBorder="1"/>
    <xf numFmtId="0" fontId="8" fillId="0" borderId="19" xfId="0" applyFont="1" applyBorder="1"/>
    <xf numFmtId="0" fontId="9" fillId="0" borderId="20" xfId="0" applyFont="1" applyBorder="1"/>
    <xf numFmtId="0" fontId="0" fillId="0" borderId="0" xfId="0" applyAlignment="1">
      <alignment wrapText="1"/>
    </xf>
    <xf numFmtId="0" fontId="0" fillId="0" borderId="0" xfId="0" applyAlignment="1">
      <alignment horizontal="center"/>
    </xf>
    <xf numFmtId="0" fontId="14" fillId="0" borderId="12" xfId="0" applyFont="1" applyBorder="1"/>
    <xf numFmtId="0" fontId="14" fillId="0" borderId="13" xfId="0" applyFont="1" applyBorder="1"/>
    <xf numFmtId="0" fontId="14" fillId="0" borderId="15" xfId="0" applyFont="1" applyBorder="1"/>
    <xf numFmtId="0" fontId="14" fillId="0" borderId="0" xfId="0" applyFont="1"/>
    <xf numFmtId="0" fontId="14" fillId="0" borderId="15" xfId="0" applyFont="1" applyBorder="1" applyAlignment="1">
      <alignment vertical="top" wrapText="1"/>
    </xf>
    <xf numFmtId="0" fontId="14" fillId="0" borderId="18" xfId="0" applyFont="1" applyBorder="1"/>
    <xf numFmtId="0" fontId="14" fillId="0" borderId="19" xfId="0" applyFont="1" applyBorder="1"/>
    <xf numFmtId="0" fontId="4" fillId="0" borderId="0" xfId="1"/>
    <xf numFmtId="0" fontId="8" fillId="0" borderId="13" xfId="0" applyFont="1" applyBorder="1"/>
    <xf numFmtId="0" fontId="8" fillId="0" borderId="14" xfId="0" applyFont="1" applyBorder="1"/>
    <xf numFmtId="0" fontId="17" fillId="0" borderId="0" xfId="0" applyFont="1"/>
    <xf numFmtId="0" fontId="8" fillId="0" borderId="16" xfId="0" applyFont="1" applyBorder="1" applyAlignment="1">
      <alignment horizontal="center" vertical="center"/>
    </xf>
    <xf numFmtId="0" fontId="8" fillId="0" borderId="4" xfId="0" applyFont="1" applyBorder="1"/>
    <xf numFmtId="0" fontId="8" fillId="0" borderId="35" xfId="0" applyFont="1" applyBorder="1"/>
    <xf numFmtId="0" fontId="8" fillId="0" borderId="37" xfId="0" applyFont="1" applyBorder="1"/>
    <xf numFmtId="0" fontId="8" fillId="0" borderId="16" xfId="0" applyFont="1" applyBorder="1" applyAlignment="1" applyProtection="1">
      <alignment horizontal="right" vertical="center"/>
      <protection locked="0"/>
    </xf>
    <xf numFmtId="0" fontId="8" fillId="0" borderId="39" xfId="0" applyFont="1" applyBorder="1"/>
    <xf numFmtId="0" fontId="9" fillId="0" borderId="19" xfId="0" applyFont="1" applyBorder="1" applyAlignment="1">
      <alignment horizontal="center" vertical="center"/>
    </xf>
    <xf numFmtId="0" fontId="8" fillId="0" borderId="19" xfId="0" applyFont="1" applyBorder="1" applyAlignment="1" applyProtection="1">
      <alignment horizontal="center" vertical="center"/>
      <protection locked="0"/>
    </xf>
    <xf numFmtId="0" fontId="9" fillId="0" borderId="20" xfId="0" applyFont="1" applyBorder="1" applyAlignment="1">
      <alignment horizontal="center" vertical="center"/>
    </xf>
    <xf numFmtId="0" fontId="10" fillId="0" borderId="0" xfId="0" applyFont="1"/>
    <xf numFmtId="49" fontId="8" fillId="0" borderId="0" xfId="0" applyNumberFormat="1" applyFont="1"/>
    <xf numFmtId="14" fontId="8" fillId="10" borderId="0" xfId="0" applyNumberFormat="1" applyFont="1" applyFill="1" applyProtection="1">
      <protection locked="0"/>
    </xf>
    <xf numFmtId="0" fontId="18" fillId="14" borderId="0" xfId="0" applyFont="1" applyFill="1"/>
    <xf numFmtId="0" fontId="18" fillId="0" borderId="0" xfId="0" applyFont="1"/>
    <xf numFmtId="0" fontId="18" fillId="0" borderId="0" xfId="0" applyFont="1" applyAlignment="1">
      <alignment horizontal="right"/>
    </xf>
    <xf numFmtId="0" fontId="0" fillId="0" borderId="0" xfId="0" applyAlignment="1">
      <alignment vertical="center"/>
    </xf>
    <xf numFmtId="0" fontId="0" fillId="0" borderId="14" xfId="0" applyBorder="1"/>
    <xf numFmtId="0" fontId="0" fillId="0" borderId="16" xfId="0" applyBorder="1"/>
    <xf numFmtId="0" fontId="0" fillId="0" borderId="13" xfId="0" applyBorder="1"/>
    <xf numFmtId="0" fontId="0" fillId="0" borderId="15" xfId="0" applyBorder="1"/>
    <xf numFmtId="0" fontId="0" fillId="0" borderId="18" xfId="0" applyBorder="1"/>
    <xf numFmtId="0" fontId="0" fillId="0" borderId="19" xfId="0" applyBorder="1"/>
    <xf numFmtId="0" fontId="4" fillId="0" borderId="0" xfId="1" applyBorder="1" applyAlignment="1">
      <alignment horizontal="center" vertical="center"/>
    </xf>
    <xf numFmtId="0" fontId="4" fillId="0" borderId="0" xfId="1" applyFill="1" applyBorder="1"/>
    <xf numFmtId="0" fontId="4" fillId="14" borderId="0" xfId="1" applyFill="1" applyAlignment="1"/>
    <xf numFmtId="0" fontId="22" fillId="0" borderId="0" xfId="0" applyFont="1" applyAlignment="1">
      <alignment wrapText="1"/>
    </xf>
    <xf numFmtId="0" fontId="1" fillId="0" borderId="20" xfId="0" applyFont="1" applyBorder="1"/>
    <xf numFmtId="0" fontId="23" fillId="2"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0" fillId="0" borderId="4" xfId="0" quotePrefix="1" applyFont="1" applyBorder="1" applyAlignment="1">
      <alignment vertical="center" wrapText="1" shrinkToFit="1"/>
    </xf>
    <xf numFmtId="3" fontId="9" fillId="0" borderId="0" xfId="0" applyNumberFormat="1" applyFont="1" applyAlignment="1">
      <alignment horizontal="center"/>
    </xf>
    <xf numFmtId="0" fontId="9" fillId="8" borderId="41" xfId="0" applyFont="1" applyFill="1" applyBorder="1" applyAlignment="1">
      <alignment horizontal="center" vertical="center" wrapText="1"/>
    </xf>
    <xf numFmtId="0" fontId="2" fillId="8" borderId="27" xfId="0" applyFont="1" applyFill="1" applyBorder="1" applyAlignment="1">
      <alignment horizontal="center" vertical="center" wrapText="1"/>
    </xf>
    <xf numFmtId="0" fontId="8" fillId="0" borderId="4" xfId="0" quotePrefix="1" applyFont="1" applyBorder="1" applyAlignment="1">
      <alignment horizontal="center" vertical="center"/>
    </xf>
    <xf numFmtId="0" fontId="0" fillId="0" borderId="0" xfId="0" applyAlignment="1">
      <alignment wrapText="1" shrinkToFit="1"/>
    </xf>
    <xf numFmtId="0" fontId="21" fillId="0" borderId="0" xfId="1" applyFont="1" applyBorder="1" applyAlignment="1">
      <alignment wrapText="1"/>
    </xf>
    <xf numFmtId="0" fontId="21" fillId="0" borderId="15" xfId="1" applyFont="1" applyBorder="1" applyAlignment="1">
      <alignment wrapText="1"/>
    </xf>
    <xf numFmtId="0" fontId="0" fillId="0" borderId="12" xfId="0" applyBorder="1" applyAlignment="1">
      <alignment wrapText="1"/>
    </xf>
    <xf numFmtId="0" fontId="0" fillId="0" borderId="15" xfId="0" applyBorder="1" applyAlignment="1">
      <alignment vertical="center"/>
    </xf>
    <xf numFmtId="0" fontId="9" fillId="0" borderId="16" xfId="0" applyFont="1" applyBorder="1" applyAlignment="1">
      <alignment horizontal="center" vertical="center" wrapText="1"/>
    </xf>
    <xf numFmtId="0" fontId="8" fillId="0" borderId="15" xfId="0" applyFont="1" applyBorder="1" applyAlignment="1">
      <alignment wrapText="1"/>
    </xf>
    <xf numFmtId="0" fontId="0" fillId="0" borderId="16" xfId="0" applyBorder="1" applyAlignment="1">
      <alignment horizontal="center"/>
    </xf>
    <xf numFmtId="0" fontId="4" fillId="0" borderId="15" xfId="1" applyBorder="1" applyAlignment="1">
      <alignment wrapText="1"/>
    </xf>
    <xf numFmtId="0" fontId="8" fillId="0" borderId="15" xfId="0" applyFont="1" applyBorder="1" applyAlignment="1">
      <alignment horizontal="center" vertical="center" wrapText="1"/>
    </xf>
    <xf numFmtId="0" fontId="4" fillId="0" borderId="15" xfId="1" applyBorder="1" applyAlignment="1">
      <alignment horizontal="center" vertical="center" wrapText="1"/>
    </xf>
    <xf numFmtId="0" fontId="0" fillId="0" borderId="18" xfId="0" applyBorder="1" applyAlignment="1">
      <alignment wrapText="1"/>
    </xf>
    <xf numFmtId="0" fontId="1" fillId="2" borderId="4" xfId="0" applyFont="1" applyFill="1" applyBorder="1" applyAlignment="1">
      <alignment horizontal="center" vertical="center" wrapText="1"/>
    </xf>
    <xf numFmtId="0" fontId="0" fillId="0" borderId="0" xfId="0" applyProtection="1">
      <protection locked="0"/>
    </xf>
    <xf numFmtId="0" fontId="8" fillId="0" borderId="4" xfId="0" applyFont="1" applyBorder="1" applyAlignment="1" applyProtection="1">
      <alignment horizontal="center" vertical="center"/>
      <protection locked="0"/>
    </xf>
    <xf numFmtId="0" fontId="14" fillId="0" borderId="15" xfId="0" applyFont="1" applyBorder="1" applyProtection="1">
      <protection locked="0"/>
    </xf>
    <xf numFmtId="0" fontId="0" fillId="0" borderId="16" xfId="0" applyBorder="1" applyProtection="1">
      <protection locked="0"/>
    </xf>
    <xf numFmtId="3" fontId="8" fillId="0" borderId="4" xfId="0" applyNumberFormat="1" applyFont="1" applyBorder="1" applyAlignment="1">
      <alignment horizontal="center" vertical="center"/>
    </xf>
    <xf numFmtId="3" fontId="8" fillId="0" borderId="4" xfId="0" quotePrefix="1" applyNumberFormat="1" applyFont="1" applyBorder="1" applyAlignment="1">
      <alignment horizontal="center" vertical="center" wrapText="1"/>
    </xf>
    <xf numFmtId="3" fontId="9" fillId="0" borderId="4" xfId="0" applyNumberFormat="1" applyFont="1" applyBorder="1" applyAlignment="1">
      <alignment horizontal="center"/>
    </xf>
    <xf numFmtId="167" fontId="8" fillId="0" borderId="4" xfId="0" applyNumberFormat="1" applyFont="1" applyBorder="1" applyAlignment="1">
      <alignment horizontal="center" vertical="center" wrapText="1" shrinkToFit="1"/>
    </xf>
    <xf numFmtId="0" fontId="9" fillId="14" borderId="25" xfId="0" applyFont="1" applyFill="1" applyBorder="1" applyAlignment="1">
      <alignment horizontal="center" vertical="center" wrapText="1"/>
    </xf>
    <xf numFmtId="0" fontId="8" fillId="10" borderId="23" xfId="0" applyFont="1" applyFill="1" applyBorder="1" applyAlignment="1" applyProtection="1">
      <alignment horizontal="center" vertical="center"/>
      <protection locked="0"/>
    </xf>
    <xf numFmtId="0" fontId="0" fillId="0" borderId="31" xfId="0" applyBorder="1" applyAlignment="1">
      <alignment wrapText="1"/>
    </xf>
    <xf numFmtId="3" fontId="14" fillId="15" borderId="4" xfId="0" applyNumberFormat="1" applyFont="1" applyFill="1" applyBorder="1" applyAlignment="1" applyProtection="1">
      <alignment horizontal="center" vertical="center"/>
      <protection locked="0"/>
    </xf>
    <xf numFmtId="3" fontId="14" fillId="12" borderId="4" xfId="0" applyNumberFormat="1" applyFont="1" applyFill="1" applyBorder="1" applyAlignment="1">
      <alignment horizontal="center" vertical="center"/>
    </xf>
    <xf numFmtId="4" fontId="14" fillId="12" borderId="4" xfId="0" applyNumberFormat="1" applyFont="1" applyFill="1" applyBorder="1" applyAlignment="1">
      <alignment horizontal="center" vertical="center"/>
    </xf>
    <xf numFmtId="0" fontId="1" fillId="2" borderId="4" xfId="0" applyFont="1" applyFill="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8" fillId="0" borderId="0" xfId="0" applyFont="1" applyAlignment="1">
      <alignment horizontal="center" vertical="center"/>
    </xf>
    <xf numFmtId="0" fontId="1" fillId="2" borderId="37" xfId="0" applyFont="1" applyFill="1" applyBorder="1" applyAlignment="1">
      <alignment horizontal="center" vertical="center" wrapText="1"/>
    </xf>
    <xf numFmtId="3" fontId="20" fillId="18" borderId="3" xfId="2" quotePrefix="1" applyNumberFormat="1" applyFont="1" applyFill="1" applyBorder="1" applyAlignment="1">
      <alignment horizontal="center" vertical="center" wrapText="1"/>
    </xf>
    <xf numFmtId="0" fontId="9" fillId="14" borderId="0" xfId="0" applyFont="1" applyFill="1" applyAlignment="1">
      <alignment horizontal="center" vertical="center" wrapText="1"/>
    </xf>
    <xf numFmtId="0" fontId="0" fillId="0" borderId="0" xfId="0" applyAlignment="1">
      <alignment horizontal="center" wrapText="1"/>
    </xf>
    <xf numFmtId="0" fontId="8" fillId="0" borderId="0" xfId="0" applyFont="1" applyAlignment="1">
      <alignment wrapText="1"/>
    </xf>
    <xf numFmtId="0" fontId="13" fillId="0" borderId="0" xfId="0" applyFont="1" applyAlignment="1">
      <alignment wrapText="1"/>
    </xf>
    <xf numFmtId="0" fontId="8" fillId="0" borderId="0" xfId="0" applyFont="1" applyAlignment="1">
      <alignment horizontal="center" vertical="center" wrapText="1"/>
    </xf>
    <xf numFmtId="3" fontId="20" fillId="4" borderId="4" xfId="2" applyNumberFormat="1" applyFont="1" applyFill="1" applyBorder="1" applyAlignment="1" applyProtection="1">
      <alignment horizontal="center" vertical="center" wrapText="1"/>
      <protection locked="0"/>
    </xf>
    <xf numFmtId="3" fontId="8" fillId="4" borderId="4" xfId="0" applyNumberFormat="1" applyFont="1" applyFill="1" applyBorder="1" applyAlignment="1" applyProtection="1">
      <alignment horizontal="center" vertical="center" wrapText="1" shrinkToFit="1"/>
      <protection locked="0"/>
    </xf>
    <xf numFmtId="0" fontId="8" fillId="4" borderId="37" xfId="0" applyFont="1" applyFill="1" applyBorder="1" applyAlignment="1" applyProtection="1">
      <alignment horizontal="center" vertical="center" wrapText="1" shrinkToFit="1"/>
      <protection locked="0"/>
    </xf>
    <xf numFmtId="0" fontId="18" fillId="14" borderId="0" xfId="0" applyFont="1" applyFill="1" applyAlignment="1">
      <alignment horizontal="left" indent="3"/>
    </xf>
    <xf numFmtId="0" fontId="18" fillId="0" borderId="0" xfId="0" applyFont="1" applyAlignment="1">
      <alignment horizontal="left" indent="3"/>
    </xf>
    <xf numFmtId="0" fontId="0" fillId="0" borderId="0" xfId="0" applyAlignment="1">
      <alignment vertical="center" wrapText="1"/>
    </xf>
    <xf numFmtId="0" fontId="0" fillId="0" borderId="0" xfId="0" applyAlignment="1">
      <alignment horizontal="center" vertical="center"/>
    </xf>
    <xf numFmtId="0" fontId="28" fillId="0" borderId="3" xfId="0" applyFont="1" applyBorder="1" applyAlignment="1">
      <alignment vertical="center" wrapText="1"/>
    </xf>
    <xf numFmtId="0" fontId="30" fillId="0" borderId="0" xfId="0" applyFont="1"/>
    <xf numFmtId="0" fontId="0" fillId="0" borderId="0" xfId="0" applyBorder="1" applyAlignment="1">
      <alignment vertical="center" wrapText="1"/>
    </xf>
    <xf numFmtId="0" fontId="19" fillId="0" borderId="0" xfId="0" applyFont="1" applyAlignment="1">
      <alignment vertical="center"/>
    </xf>
    <xf numFmtId="0" fontId="19" fillId="0" borderId="25" xfId="0" applyFont="1" applyBorder="1" applyAlignment="1">
      <alignment vertical="center"/>
    </xf>
    <xf numFmtId="0" fontId="31" fillId="0" borderId="0" xfId="0" applyFont="1" applyAlignment="1">
      <alignment vertical="center"/>
    </xf>
    <xf numFmtId="0" fontId="19" fillId="0" borderId="0" xfId="0" applyFont="1" applyAlignment="1">
      <alignment horizontal="center" vertical="center"/>
    </xf>
    <xf numFmtId="0" fontId="31" fillId="0" borderId="0" xfId="0" applyFont="1" applyAlignment="1">
      <alignment horizontal="center" vertical="center"/>
    </xf>
    <xf numFmtId="0" fontId="31" fillId="0" borderId="0" xfId="0" applyFont="1" applyAlignment="1">
      <alignment horizontal="left" vertical="center"/>
    </xf>
    <xf numFmtId="0" fontId="31" fillId="0" borderId="0" xfId="0" applyFont="1" applyAlignment="1">
      <alignment horizontal="center" vertical="center" wrapText="1"/>
    </xf>
    <xf numFmtId="0" fontId="32" fillId="0" borderId="4"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49" fontId="28" fillId="0" borderId="4" xfId="0" applyNumberFormat="1" applyFont="1" applyBorder="1" applyAlignment="1">
      <alignment horizontal="center" vertical="center" wrapText="1"/>
    </xf>
    <xf numFmtId="0" fontId="28" fillId="0" borderId="4" xfId="0" applyFont="1" applyBorder="1" applyAlignment="1">
      <alignment horizontal="left" vertical="center" wrapText="1"/>
    </xf>
    <xf numFmtId="0" fontId="28" fillId="0" borderId="4" xfId="0" applyFont="1" applyBorder="1" applyAlignment="1">
      <alignment horizontal="center" vertical="center" wrapText="1"/>
    </xf>
    <xf numFmtId="2" fontId="28" fillId="0" borderId="4" xfId="0" applyNumberFormat="1" applyFont="1" applyBorder="1" applyAlignment="1">
      <alignment horizontal="center" vertical="center"/>
    </xf>
    <xf numFmtId="0" fontId="28" fillId="0" borderId="4" xfId="0" applyFont="1" applyBorder="1" applyAlignment="1">
      <alignment vertical="center" wrapText="1"/>
    </xf>
    <xf numFmtId="0" fontId="28" fillId="0" borderId="5" xfId="0" applyFont="1" applyBorder="1" applyAlignment="1">
      <alignment horizontal="center" vertical="center" wrapText="1"/>
    </xf>
    <xf numFmtId="0" fontId="28" fillId="0" borderId="50" xfId="0" applyFont="1" applyBorder="1" applyAlignment="1">
      <alignment horizontal="center" vertical="center" wrapText="1"/>
    </xf>
    <xf numFmtId="0" fontId="28" fillId="0" borderId="7" xfId="0" applyFont="1" applyBorder="1" applyAlignment="1">
      <alignment horizontal="center" vertical="center" wrapText="1"/>
    </xf>
    <xf numFmtId="0" fontId="0" fillId="0" borderId="50" xfId="0" applyFont="1" applyBorder="1" applyAlignment="1">
      <alignment horizontal="center" vertical="center"/>
    </xf>
    <xf numFmtId="0" fontId="0" fillId="0" borderId="7" xfId="0" applyFont="1" applyBorder="1" applyAlignment="1">
      <alignment horizontal="center" vertical="center"/>
    </xf>
    <xf numFmtId="0" fontId="0" fillId="0" borderId="5" xfId="0" applyFont="1" applyBorder="1" applyAlignment="1">
      <alignment horizontal="center" vertical="center"/>
    </xf>
    <xf numFmtId="0" fontId="31" fillId="0" borderId="0" xfId="0" applyFont="1" applyAlignment="1">
      <alignment vertical="center" wrapText="1"/>
    </xf>
    <xf numFmtId="0" fontId="31" fillId="0" borderId="4" xfId="0" applyFont="1" applyBorder="1" applyAlignment="1">
      <alignment horizontal="center" vertical="center"/>
    </xf>
    <xf numFmtId="0" fontId="31" fillId="0" borderId="4" xfId="0" applyFont="1" applyBorder="1" applyAlignment="1">
      <alignment horizontal="left" vertical="center"/>
    </xf>
    <xf numFmtId="0" fontId="31" fillId="0" borderId="4" xfId="0" applyFont="1" applyBorder="1" applyAlignment="1">
      <alignment horizontal="center" vertical="center" wrapText="1"/>
    </xf>
    <xf numFmtId="0" fontId="31" fillId="0" borderId="4" xfId="0" applyFont="1" applyBorder="1" applyAlignment="1">
      <alignment vertical="center"/>
    </xf>
    <xf numFmtId="0" fontId="31" fillId="0" borderId="4" xfId="0" applyFont="1" applyBorder="1" applyAlignment="1">
      <alignment vertical="center"/>
    </xf>
    <xf numFmtId="0" fontId="31" fillId="0" borderId="4" xfId="0" applyFont="1" applyBorder="1" applyAlignment="1">
      <alignment vertical="center" wrapText="1"/>
    </xf>
    <xf numFmtId="0" fontId="0" fillId="0" borderId="25" xfId="0" applyBorder="1" applyAlignment="1">
      <alignment vertical="center"/>
    </xf>
    <xf numFmtId="0" fontId="31" fillId="0" borderId="4" xfId="0" applyFont="1" applyBorder="1" applyAlignment="1">
      <alignment vertical="center" wrapText="1"/>
    </xf>
    <xf numFmtId="0" fontId="31" fillId="0" borderId="4" xfId="0" applyFont="1" applyBorder="1" applyAlignment="1">
      <alignment vertical="center"/>
    </xf>
    <xf numFmtId="0" fontId="0" fillId="0" borderId="25" xfId="0" applyBorder="1" applyAlignment="1">
      <alignment vertical="center" wrapText="1"/>
    </xf>
    <xf numFmtId="0" fontId="0" fillId="0" borderId="0" xfId="0" applyAlignment="1">
      <alignment vertical="center" wrapText="1"/>
    </xf>
    <xf numFmtId="49" fontId="31" fillId="0" borderId="0" xfId="0" applyNumberFormat="1" applyFont="1" applyAlignment="1">
      <alignment horizontal="center" vertical="center"/>
    </xf>
    <xf numFmtId="49" fontId="31" fillId="0" borderId="4" xfId="0" applyNumberFormat="1" applyFont="1" applyBorder="1" applyAlignment="1">
      <alignment horizontal="center" vertical="center"/>
    </xf>
    <xf numFmtId="0" fontId="31" fillId="0" borderId="0" xfId="0" applyFont="1" applyBorder="1" applyAlignment="1">
      <alignment vertical="center" wrapText="1"/>
    </xf>
    <xf numFmtId="0" fontId="31" fillId="0" borderId="4" xfId="0" applyFont="1" applyBorder="1" applyAlignment="1">
      <alignment horizontal="center" vertical="center"/>
    </xf>
    <xf numFmtId="0" fontId="31" fillId="0" borderId="4" xfId="0" applyFont="1" applyBorder="1" applyAlignment="1">
      <alignment horizontal="left" vertical="center"/>
    </xf>
    <xf numFmtId="0" fontId="31" fillId="0" borderId="4" xfId="0" applyFont="1" applyBorder="1" applyAlignment="1">
      <alignment horizontal="center" vertical="center" wrapText="1"/>
    </xf>
    <xf numFmtId="0" fontId="31" fillId="0" borderId="4" xfId="0" applyFont="1" applyBorder="1" applyAlignment="1">
      <alignment vertical="center" wrapText="1"/>
    </xf>
    <xf numFmtId="0" fontId="31" fillId="0" borderId="4" xfId="0" applyFont="1" applyBorder="1" applyAlignment="1">
      <alignment horizontal="left" vertical="center"/>
    </xf>
    <xf numFmtId="0" fontId="31" fillId="0" borderId="4" xfId="0" applyFont="1" applyBorder="1" applyAlignment="1">
      <alignment horizontal="center" vertical="center"/>
    </xf>
    <xf numFmtId="0" fontId="31" fillId="0" borderId="4" xfId="0" applyFont="1" applyBorder="1" applyAlignment="1">
      <alignment horizontal="center" vertical="center" wrapText="1"/>
    </xf>
    <xf numFmtId="0" fontId="0" fillId="0" borderId="0" xfId="0" applyBorder="1" applyAlignment="1">
      <alignment horizontal="center" vertical="center" wrapText="1"/>
    </xf>
    <xf numFmtId="0" fontId="31" fillId="0" borderId="4" xfId="0" applyFont="1" applyBorder="1" applyAlignment="1">
      <alignment horizontal="left" vertical="center" wrapText="1"/>
    </xf>
    <xf numFmtId="0" fontId="1" fillId="16" borderId="4" xfId="0" applyFont="1" applyFill="1" applyBorder="1" applyAlignment="1">
      <alignment horizontal="center" vertical="center" wrapText="1"/>
    </xf>
    <xf numFmtId="0" fontId="0" fillId="0" borderId="0" xfId="0" applyAlignment="1">
      <alignment horizontal="center" vertical="center" wrapText="1"/>
    </xf>
    <xf numFmtId="168" fontId="8" fillId="4" borderId="4" xfId="0" applyNumberFormat="1" applyFont="1" applyFill="1" applyBorder="1" applyAlignment="1" applyProtection="1">
      <alignment horizontal="center" vertical="center" wrapText="1" shrinkToFit="1"/>
      <protection locked="0"/>
    </xf>
    <xf numFmtId="0" fontId="29" fillId="0" borderId="24" xfId="0" applyFont="1" applyFill="1" applyBorder="1" applyAlignment="1">
      <alignment horizontal="center" vertical="center"/>
    </xf>
    <xf numFmtId="0" fontId="29" fillId="0" borderId="24" xfId="0" applyNumberFormat="1" applyFont="1" applyFill="1" applyBorder="1" applyAlignment="1">
      <alignment vertical="center" wrapText="1"/>
    </xf>
    <xf numFmtId="0" fontId="28" fillId="0" borderId="24" xfId="0" applyNumberFormat="1" applyFont="1" applyFill="1" applyBorder="1" applyAlignment="1">
      <alignment horizontal="center" vertical="center" wrapText="1"/>
    </xf>
    <xf numFmtId="168" fontId="28" fillId="0" borderId="24" xfId="0" applyNumberFormat="1" applyFont="1" applyFill="1" applyBorder="1" applyAlignment="1">
      <alignment horizontal="center" vertical="center" wrapText="1"/>
    </xf>
    <xf numFmtId="3" fontId="38" fillId="15" borderId="4" xfId="0" applyNumberFormat="1" applyFont="1" applyFill="1" applyBorder="1" applyAlignment="1" applyProtection="1">
      <alignment horizontal="center" vertical="center"/>
      <protection locked="0"/>
    </xf>
    <xf numFmtId="0" fontId="1" fillId="0" borderId="15" xfId="0" applyFont="1" applyBorder="1" applyAlignment="1">
      <alignment horizont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8" fillId="0" borderId="0" xfId="0" applyFont="1" applyBorder="1" applyAlignment="1">
      <alignment horizontal="left" vertical="center" wrapText="1"/>
    </xf>
    <xf numFmtId="0" fontId="8" fillId="22" borderId="0" xfId="0" applyFont="1" applyFill="1"/>
    <xf numFmtId="0" fontId="0" fillId="0" borderId="19" xfId="0" applyBorder="1" applyAlignment="1">
      <alignment wrapText="1"/>
    </xf>
    <xf numFmtId="0" fontId="0" fillId="0" borderId="0" xfId="0" applyFill="1" applyProtection="1">
      <protection locked="0"/>
    </xf>
    <xf numFmtId="0" fontId="0" fillId="0" borderId="0" xfId="0" applyFill="1"/>
    <xf numFmtId="0" fontId="0" fillId="0" borderId="0" xfId="0" applyFill="1" applyAlignment="1">
      <alignment horizontal="center"/>
    </xf>
    <xf numFmtId="3" fontId="0" fillId="0" borderId="0" xfId="0" applyNumberFormat="1" applyFill="1"/>
    <xf numFmtId="0" fontId="8" fillId="0" borderId="0" xfId="0" applyFont="1" applyFill="1"/>
    <xf numFmtId="49" fontId="9" fillId="0" borderId="0" xfId="0" applyNumberFormat="1" applyFont="1" applyFill="1" applyAlignment="1" applyProtection="1">
      <alignment horizontal="right"/>
      <protection locked="0"/>
    </xf>
    <xf numFmtId="14" fontId="9" fillId="0" borderId="16" xfId="0" quotePrefix="1" applyNumberFormat="1" applyFont="1" applyFill="1" applyBorder="1"/>
    <xf numFmtId="0" fontId="22" fillId="0" borderId="0" xfId="0" applyFont="1" applyBorder="1" applyAlignment="1">
      <alignment wrapText="1"/>
    </xf>
    <xf numFmtId="3" fontId="20" fillId="4" borderId="4" xfId="2" applyNumberFormat="1" applyFont="1" applyFill="1" applyBorder="1" applyAlignment="1">
      <alignment horizontal="center" vertical="center" wrapText="1"/>
    </xf>
    <xf numFmtId="0" fontId="23" fillId="2" borderId="4" xfId="0" applyFont="1" applyFill="1" applyBorder="1" applyAlignment="1" applyProtection="1">
      <alignment horizontal="center" vertical="center" wrapText="1"/>
    </xf>
    <xf numFmtId="0" fontId="1" fillId="5" borderId="4" xfId="0" applyFont="1" applyFill="1" applyBorder="1" applyAlignment="1" applyProtection="1">
      <alignment horizontal="center" vertical="center" wrapText="1"/>
    </xf>
    <xf numFmtId="0" fontId="23" fillId="2" borderId="28" xfId="0" applyFont="1" applyFill="1" applyBorder="1" applyAlignment="1" applyProtection="1">
      <alignment horizontal="center" vertical="center" wrapText="1"/>
    </xf>
    <xf numFmtId="168" fontId="8" fillId="4" borderId="4" xfId="0" applyNumberFormat="1" applyFont="1" applyFill="1" applyBorder="1" applyAlignment="1" applyProtection="1">
      <alignment horizontal="center" vertical="center" wrapText="1" shrinkToFit="1"/>
    </xf>
    <xf numFmtId="49" fontId="8" fillId="4" borderId="4" xfId="0" applyNumberFormat="1" applyFont="1" applyFill="1" applyBorder="1" applyAlignment="1" applyProtection="1">
      <alignment horizontal="center" vertical="center" wrapText="1" shrinkToFit="1"/>
    </xf>
    <xf numFmtId="4" fontId="8" fillId="6" borderId="4" xfId="2" quotePrefix="1" applyNumberFormat="1" applyFont="1" applyFill="1" applyBorder="1" applyAlignment="1" applyProtection="1">
      <alignment horizontal="center" vertical="center" wrapText="1" shrinkToFit="1"/>
    </xf>
    <xf numFmtId="0" fontId="8" fillId="0" borderId="0" xfId="0" applyFont="1" applyProtection="1"/>
    <xf numFmtId="0" fontId="14" fillId="0" borderId="0" xfId="0" applyFont="1" applyProtection="1"/>
    <xf numFmtId="0" fontId="14" fillId="0" borderId="0" xfId="0" applyFont="1" applyAlignment="1" applyProtection="1">
      <alignment horizontal="center" vertical="center"/>
    </xf>
    <xf numFmtId="0" fontId="0" fillId="0" borderId="0" xfId="0" applyProtection="1"/>
    <xf numFmtId="0" fontId="14" fillId="0" borderId="0" xfId="0" quotePrefix="1" applyFont="1" applyAlignment="1" applyProtection="1">
      <alignment horizontal="left" vertical="top" wrapText="1"/>
    </xf>
    <xf numFmtId="0" fontId="14" fillId="0" borderId="0" xfId="0" quotePrefix="1" applyFont="1" applyAlignment="1" applyProtection="1">
      <alignment vertical="top" wrapText="1"/>
    </xf>
    <xf numFmtId="0" fontId="14" fillId="0" borderId="0" xfId="0" applyFont="1" applyAlignment="1" applyProtection="1">
      <alignment vertical="top" wrapText="1"/>
    </xf>
    <xf numFmtId="0" fontId="0" fillId="0" borderId="12" xfId="0" applyBorder="1" applyProtection="1"/>
    <xf numFmtId="0" fontId="0" fillId="0" borderId="13" xfId="0" applyBorder="1" applyProtection="1"/>
    <xf numFmtId="0" fontId="0" fillId="0" borderId="15" xfId="0" applyBorder="1" applyProtection="1"/>
    <xf numFmtId="0" fontId="4" fillId="0" borderId="0" xfId="1" applyBorder="1" applyProtection="1"/>
    <xf numFmtId="0" fontId="0" fillId="0" borderId="0" xfId="0" applyFill="1" applyProtection="1"/>
    <xf numFmtId="0" fontId="8" fillId="0" borderId="0" xfId="0" applyFont="1" applyFill="1" applyProtection="1"/>
    <xf numFmtId="0" fontId="2" fillId="7" borderId="47" xfId="0" applyFont="1" applyFill="1" applyBorder="1" applyAlignment="1" applyProtection="1">
      <alignment horizontal="center" vertical="center" wrapText="1"/>
    </xf>
    <xf numFmtId="0" fontId="2" fillId="7" borderId="48" xfId="0" applyFont="1" applyFill="1" applyBorder="1" applyAlignment="1" applyProtection="1">
      <alignment horizontal="center" vertical="center" wrapText="1"/>
    </xf>
    <xf numFmtId="0" fontId="2" fillId="7" borderId="49" xfId="0" applyFont="1" applyFill="1" applyBorder="1" applyAlignment="1" applyProtection="1">
      <alignment horizontal="center" vertical="center" wrapText="1"/>
    </xf>
    <xf numFmtId="0" fontId="8" fillId="0" borderId="0" xfId="0" applyFont="1" applyAlignment="1">
      <alignment horizontal="left" vertical="top" wrapText="1"/>
    </xf>
    <xf numFmtId="0" fontId="9" fillId="16" borderId="4" xfId="0" applyFont="1" applyFill="1" applyBorder="1" applyAlignment="1">
      <alignment horizontal="center" vertical="center" wrapText="1"/>
    </xf>
    <xf numFmtId="0" fontId="42" fillId="0" borderId="0" xfId="0" applyFont="1" applyAlignment="1">
      <alignment vertical="center"/>
    </xf>
    <xf numFmtId="0" fontId="35" fillId="20" borderId="51" xfId="0" applyFont="1" applyFill="1" applyBorder="1" applyAlignment="1">
      <alignment vertical="center" wrapText="1"/>
    </xf>
    <xf numFmtId="0" fontId="0" fillId="21" borderId="51" xfId="0" applyFill="1" applyBorder="1" applyAlignment="1" applyProtection="1">
      <alignment horizontal="center" vertical="center" wrapText="1"/>
      <protection locked="0"/>
    </xf>
    <xf numFmtId="0" fontId="9" fillId="0" borderId="0" xfId="0" applyFont="1" applyBorder="1"/>
    <xf numFmtId="0" fontId="1" fillId="0" borderId="0" xfId="0" applyFont="1" applyAlignment="1">
      <alignment wrapText="1" shrinkToFit="1"/>
    </xf>
    <xf numFmtId="0" fontId="0" fillId="0" borderId="0" xfId="0" applyAlignment="1">
      <alignment vertical="center"/>
    </xf>
    <xf numFmtId="0" fontId="30" fillId="0" borderId="4" xfId="0" applyFont="1" applyBorder="1" applyAlignment="1">
      <alignment horizontal="right"/>
    </xf>
    <xf numFmtId="0" fontId="34" fillId="0" borderId="4" xfId="0" applyFont="1" applyBorder="1" applyAlignment="1">
      <alignment horizontal="center" vertical="center" wrapText="1"/>
    </xf>
    <xf numFmtId="0" fontId="0" fillId="0" borderId="4" xfId="0" applyBorder="1" applyAlignment="1">
      <alignment horizontal="center" vertical="center" wrapText="1"/>
    </xf>
    <xf numFmtId="0" fontId="41" fillId="0" borderId="4" xfId="0" applyFont="1" applyBorder="1" applyAlignment="1">
      <alignment horizontal="center" vertical="center" wrapText="1"/>
    </xf>
    <xf numFmtId="49" fontId="30" fillId="0" borderId="4" xfId="0" applyNumberFormat="1" applyFont="1" applyBorder="1" applyAlignment="1">
      <alignment horizontal="right" vertical="center"/>
    </xf>
    <xf numFmtId="0" fontId="30" fillId="0" borderId="4" xfId="0" applyFont="1" applyBorder="1" applyAlignment="1">
      <alignment vertical="center" wrapText="1"/>
    </xf>
    <xf numFmtId="0" fontId="30" fillId="0" borderId="4" xfId="0" quotePrefix="1" applyFont="1" applyBorder="1" applyAlignment="1">
      <alignment vertical="center" wrapText="1"/>
    </xf>
    <xf numFmtId="49" fontId="30" fillId="0" borderId="4" xfId="0" applyNumberFormat="1" applyFont="1" applyBorder="1" applyAlignment="1">
      <alignment horizontal="center" vertical="center"/>
    </xf>
    <xf numFmtId="49" fontId="30" fillId="0" borderId="4" xfId="0" applyNumberFormat="1" applyFont="1" applyBorder="1" applyAlignment="1">
      <alignment horizontal="center" vertical="center" wrapText="1"/>
    </xf>
    <xf numFmtId="0" fontId="4" fillId="3" borderId="0" xfId="1" applyFill="1" applyBorder="1" applyAlignment="1" applyProtection="1">
      <alignment horizontal="center" vertical="center"/>
    </xf>
    <xf numFmtId="0" fontId="5" fillId="3" borderId="0" xfId="0" applyFont="1" applyFill="1" applyAlignment="1" applyProtection="1">
      <alignment vertical="center" wrapText="1"/>
    </xf>
    <xf numFmtId="0" fontId="5" fillId="3" borderId="0" xfId="0" applyFont="1" applyFill="1" applyAlignment="1" applyProtection="1">
      <alignment horizontal="center" vertical="center" wrapText="1"/>
    </xf>
    <xf numFmtId="0" fontId="1" fillId="0" borderId="31" xfId="0" applyFont="1" applyBorder="1" applyAlignment="1" applyProtection="1">
      <alignment horizontal="center" vertical="center" wrapText="1"/>
    </xf>
    <xf numFmtId="0" fontId="1" fillId="0" borderId="21" xfId="0" applyFont="1" applyBorder="1" applyAlignment="1" applyProtection="1">
      <alignment horizontal="center" vertical="center" wrapText="1"/>
    </xf>
    <xf numFmtId="0" fontId="40" fillId="0" borderId="23" xfId="0" applyFont="1" applyBorder="1" applyAlignment="1" applyProtection="1">
      <alignment horizontal="center" vertical="center" wrapText="1"/>
    </xf>
    <xf numFmtId="0" fontId="6" fillId="0" borderId="10" xfId="1" applyFont="1" applyFill="1" applyBorder="1" applyAlignment="1" applyProtection="1">
      <alignment horizontal="center" vertical="center"/>
    </xf>
    <xf numFmtId="0" fontId="4" fillId="0" borderId="0" xfId="1" applyAlignment="1" applyProtection="1">
      <alignment vertical="center" wrapText="1"/>
    </xf>
    <xf numFmtId="0" fontId="4" fillId="0" borderId="0" xfId="1" applyAlignment="1" applyProtection="1">
      <alignment horizontal="center" vertical="center" wrapText="1"/>
    </xf>
    <xf numFmtId="0" fontId="30" fillId="0" borderId="0" xfId="0" applyFont="1" applyProtection="1"/>
    <xf numFmtId="0" fontId="28" fillId="0" borderId="1" xfId="0" applyNumberFormat="1" applyFont="1" applyBorder="1" applyAlignment="1" applyProtection="1">
      <alignment horizontal="center" vertical="center"/>
    </xf>
    <xf numFmtId="0" fontId="28" fillId="0" borderId="3" xfId="0" applyNumberFormat="1" applyFont="1" applyBorder="1" applyAlignment="1" applyProtection="1">
      <alignment vertical="center" wrapText="1"/>
    </xf>
    <xf numFmtId="0" fontId="28" fillId="0" borderId="6" xfId="0" applyNumberFormat="1" applyFont="1" applyBorder="1" applyAlignment="1" applyProtection="1">
      <alignment horizontal="center" vertical="center" wrapText="1"/>
    </xf>
    <xf numFmtId="168" fontId="28" fillId="0" borderId="5" xfId="0" applyNumberFormat="1" applyFont="1" applyBorder="1" applyAlignment="1" applyProtection="1">
      <alignment horizontal="center" vertical="center" wrapText="1"/>
    </xf>
    <xf numFmtId="0" fontId="0" fillId="0" borderId="1" xfId="0" applyNumberFormat="1" applyBorder="1" applyAlignment="1" applyProtection="1">
      <alignment horizontal="center" vertical="center"/>
    </xf>
    <xf numFmtId="0" fontId="0" fillId="0" borderId="3" xfId="0" applyNumberFormat="1" applyBorder="1" applyAlignment="1" applyProtection="1">
      <alignment vertical="center" wrapText="1"/>
    </xf>
    <xf numFmtId="0" fontId="0" fillId="0" borderId="6" xfId="0" applyNumberFormat="1" applyBorder="1" applyAlignment="1" applyProtection="1">
      <alignment horizontal="center" vertical="center" wrapText="1"/>
    </xf>
    <xf numFmtId="0" fontId="0" fillId="0" borderId="1" xfId="0" applyNumberFormat="1" applyFill="1" applyBorder="1" applyAlignment="1" applyProtection="1">
      <alignment horizontal="center" vertical="center"/>
    </xf>
    <xf numFmtId="0" fontId="0" fillId="0" borderId="3" xfId="0" applyNumberFormat="1" applyFill="1" applyBorder="1" applyAlignment="1" applyProtection="1">
      <alignment vertical="center" wrapText="1"/>
    </xf>
    <xf numFmtId="0" fontId="0" fillId="0" borderId="6" xfId="0" applyNumberFormat="1" applyFill="1" applyBorder="1" applyAlignment="1" applyProtection="1">
      <alignment horizontal="center" vertical="center" wrapText="1"/>
    </xf>
    <xf numFmtId="168" fontId="28" fillId="0" borderId="5" xfId="0" applyNumberFormat="1" applyFont="1" applyFill="1" applyBorder="1" applyAlignment="1" applyProtection="1">
      <alignment horizontal="center" vertical="center" wrapText="1"/>
    </xf>
    <xf numFmtId="0" fontId="28" fillId="0" borderId="6" xfId="0" applyNumberFormat="1" applyFont="1" applyFill="1" applyBorder="1" applyAlignment="1" applyProtection="1">
      <alignment horizontal="center" vertical="center" wrapText="1"/>
    </xf>
    <xf numFmtId="0" fontId="29" fillId="0" borderId="1" xfId="0" applyNumberFormat="1" applyFont="1" applyFill="1" applyBorder="1" applyAlignment="1" applyProtection="1">
      <alignment horizontal="center" vertical="center"/>
    </xf>
    <xf numFmtId="0" fontId="29" fillId="0" borderId="3" xfId="0" applyNumberFormat="1" applyFont="1" applyFill="1" applyBorder="1" applyAlignment="1" applyProtection="1">
      <alignment vertical="center" wrapText="1"/>
    </xf>
    <xf numFmtId="0" fontId="29" fillId="0" borderId="3" xfId="0" quotePrefix="1" applyNumberFormat="1" applyFont="1" applyFill="1" applyBorder="1" applyAlignment="1" applyProtection="1">
      <alignment vertical="center" wrapText="1"/>
    </xf>
    <xf numFmtId="0" fontId="29" fillId="0" borderId="6" xfId="0" quotePrefix="1" applyNumberFormat="1" applyFont="1" applyFill="1" applyBorder="1" applyAlignment="1" applyProtection="1">
      <alignment vertical="center" wrapText="1"/>
    </xf>
    <xf numFmtId="0" fontId="39" fillId="20" borderId="4" xfId="0" applyFont="1" applyFill="1" applyBorder="1" applyAlignment="1" applyProtection="1">
      <alignment vertical="center" wrapText="1"/>
    </xf>
    <xf numFmtId="0" fontId="28" fillId="0" borderId="3" xfId="0" applyNumberFormat="1" applyFont="1" applyFill="1" applyBorder="1" applyAlignment="1" applyProtection="1">
      <alignment vertical="center" wrapText="1"/>
    </xf>
    <xf numFmtId="0" fontId="28" fillId="0" borderId="1" xfId="0" applyNumberFormat="1" applyFont="1" applyFill="1" applyBorder="1" applyAlignment="1" applyProtection="1">
      <alignment horizontal="center" vertical="center"/>
    </xf>
    <xf numFmtId="0" fontId="28" fillId="19" borderId="3" xfId="0" applyNumberFormat="1" applyFont="1" applyFill="1" applyBorder="1" applyAlignment="1" applyProtection="1">
      <alignment vertical="center" wrapText="1"/>
    </xf>
    <xf numFmtId="0" fontId="28" fillId="19" borderId="1" xfId="0" applyNumberFormat="1" applyFont="1" applyFill="1" applyBorder="1" applyAlignment="1" applyProtection="1">
      <alignment horizontal="center" vertical="center"/>
    </xf>
    <xf numFmtId="0" fontId="28" fillId="0" borderId="1" xfId="0" applyNumberFormat="1" applyFont="1" applyBorder="1" applyAlignment="1" applyProtection="1">
      <alignment horizontal="center" vertical="center" wrapText="1"/>
    </xf>
    <xf numFmtId="0" fontId="0" fillId="0" borderId="3" xfId="0" applyNumberFormat="1" applyFill="1" applyBorder="1" applyAlignment="1" applyProtection="1">
      <alignment vertical="center"/>
    </xf>
    <xf numFmtId="0" fontId="29" fillId="0" borderId="1" xfId="0" applyNumberFormat="1" applyFont="1" applyFill="1" applyBorder="1" applyAlignment="1" applyProtection="1">
      <alignment horizontal="center" vertical="center" wrapText="1"/>
    </xf>
    <xf numFmtId="0" fontId="0" fillId="0" borderId="4" xfId="0" applyNumberFormat="1" applyBorder="1" applyAlignment="1" applyProtection="1">
      <alignment horizontal="center" vertical="center" wrapText="1"/>
    </xf>
    <xf numFmtId="168" fontId="28" fillId="0" borderId="4" xfId="0" applyNumberFormat="1" applyFont="1" applyBorder="1" applyAlignment="1" applyProtection="1">
      <alignment horizontal="center" vertical="center" wrapText="1"/>
    </xf>
    <xf numFmtId="0" fontId="0" fillId="0" borderId="4" xfId="0" applyNumberFormat="1" applyFill="1" applyBorder="1" applyAlignment="1" applyProtection="1">
      <alignment horizontal="center" vertical="center"/>
    </xf>
    <xf numFmtId="0" fontId="0" fillId="0" borderId="4" xfId="0" applyNumberFormat="1" applyFill="1" applyBorder="1" applyAlignment="1" applyProtection="1">
      <alignment vertical="center" wrapText="1"/>
    </xf>
    <xf numFmtId="0" fontId="28" fillId="0" borderId="4" xfId="0" applyNumberFormat="1" applyFont="1" applyFill="1" applyBorder="1" applyAlignment="1" applyProtection="1">
      <alignment horizontal="center" vertical="center" wrapText="1"/>
    </xf>
    <xf numFmtId="168" fontId="28" fillId="0" borderId="4" xfId="0" applyNumberFormat="1" applyFont="1" applyFill="1" applyBorder="1" applyAlignment="1" applyProtection="1">
      <alignment horizontal="center" vertical="center" wrapText="1"/>
    </xf>
    <xf numFmtId="4" fontId="8" fillId="0" borderId="39" xfId="0" applyNumberFormat="1" applyFont="1" applyBorder="1" applyAlignment="1">
      <alignment horizontal="center" vertical="center"/>
    </xf>
    <xf numFmtId="4" fontId="8" fillId="0" borderId="40" xfId="0" applyNumberFormat="1" applyFont="1" applyFill="1" applyBorder="1" applyAlignment="1">
      <alignment horizontal="center" vertical="center"/>
    </xf>
    <xf numFmtId="168" fontId="8" fillId="0" borderId="30" xfId="0" applyNumberFormat="1" applyFont="1" applyBorder="1" applyAlignment="1">
      <alignment horizontal="center" vertical="center"/>
    </xf>
    <xf numFmtId="0" fontId="31" fillId="0" borderId="4" xfId="0" applyFont="1" applyFill="1" applyBorder="1" applyAlignment="1">
      <alignment horizontal="center" vertical="center"/>
    </xf>
    <xf numFmtId="0" fontId="31" fillId="0" borderId="4" xfId="0" applyFont="1" applyFill="1" applyBorder="1" applyAlignment="1">
      <alignment vertical="center" wrapText="1"/>
    </xf>
    <xf numFmtId="0" fontId="0" fillId="0" borderId="0" xfId="0" applyNumberFormat="1" applyBorder="1" applyAlignment="1" applyProtection="1">
      <protection hidden="1"/>
    </xf>
    <xf numFmtId="0" fontId="0" fillId="0" borderId="0" xfId="0" applyBorder="1" applyAlignment="1">
      <alignment vertical="center"/>
    </xf>
    <xf numFmtId="0" fontId="9" fillId="9" borderId="55" xfId="0" applyNumberFormat="1" applyFont="1" applyFill="1" applyBorder="1" applyAlignment="1">
      <alignment horizontal="center" vertical="center"/>
    </xf>
    <xf numFmtId="0" fontId="9" fillId="4" borderId="54" xfId="0" applyNumberFormat="1" applyFont="1" applyFill="1" applyBorder="1" applyAlignment="1">
      <alignment horizontal="center" vertical="center"/>
    </xf>
    <xf numFmtId="0" fontId="8" fillId="0" borderId="0" xfId="0" applyFont="1" applyBorder="1" applyAlignment="1">
      <alignment horizontal="right" vertical="center" indent="2"/>
    </xf>
    <xf numFmtId="0" fontId="9" fillId="8" borderId="42" xfId="0" applyFont="1" applyFill="1" applyBorder="1" applyAlignment="1">
      <alignment horizontal="center" vertical="center" wrapText="1"/>
    </xf>
    <xf numFmtId="168" fontId="9" fillId="4" borderId="46" xfId="0" applyNumberFormat="1" applyFont="1" applyFill="1" applyBorder="1" applyAlignment="1" applyProtection="1">
      <alignment horizontal="right" vertical="center" indent="2"/>
    </xf>
    <xf numFmtId="0" fontId="1" fillId="0" borderId="23"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22" xfId="0" applyFont="1" applyBorder="1" applyAlignment="1" applyProtection="1">
      <alignment horizontal="center" vertical="center"/>
    </xf>
    <xf numFmtId="0" fontId="3" fillId="0" borderId="4" xfId="0" applyFont="1" applyBorder="1" applyAlignment="1">
      <alignment horizontal="center" vertical="center" wrapText="1"/>
    </xf>
    <xf numFmtId="0" fontId="1" fillId="0" borderId="31" xfId="0" applyFont="1" applyBorder="1" applyAlignment="1" applyProtection="1">
      <alignment horizontal="center" vertical="center"/>
    </xf>
    <xf numFmtId="0" fontId="0" fillId="0" borderId="0" xfId="0" applyAlignment="1" applyProtection="1">
      <alignment horizontal="center" vertical="center"/>
    </xf>
    <xf numFmtId="0" fontId="0" fillId="0" borderId="7" xfId="0" applyBorder="1" applyAlignment="1" applyProtection="1">
      <alignment horizontal="center" vertical="center"/>
    </xf>
    <xf numFmtId="0" fontId="0" fillId="0" borderId="4" xfId="0" applyBorder="1" applyAlignment="1" applyProtection="1">
      <alignment horizontal="center" vertical="center"/>
    </xf>
    <xf numFmtId="0" fontId="8" fillId="4" borderId="4" xfId="0" applyFont="1" applyFill="1" applyBorder="1" applyAlignment="1" applyProtection="1">
      <alignment horizontal="center" vertical="center" wrapText="1" shrinkToFit="1"/>
    </xf>
    <xf numFmtId="4" fontId="47" fillId="0" borderId="40" xfId="0" applyNumberFormat="1" applyFont="1" applyFill="1" applyBorder="1" applyAlignment="1">
      <alignment horizontal="center" vertical="center"/>
    </xf>
    <xf numFmtId="0" fontId="0" fillId="0" borderId="0" xfId="0" applyAlignment="1" applyProtection="1">
      <alignment horizontal="center" vertical="center" wrapText="1"/>
    </xf>
    <xf numFmtId="0" fontId="0" fillId="0" borderId="4" xfId="0" applyBorder="1" applyAlignment="1" applyProtection="1">
      <alignment horizontal="center" vertical="center" wrapText="1"/>
    </xf>
    <xf numFmtId="0" fontId="39" fillId="20" borderId="7" xfId="0" applyFont="1" applyFill="1" applyBorder="1" applyAlignment="1" applyProtection="1">
      <alignment vertical="center" wrapText="1"/>
    </xf>
    <xf numFmtId="0" fontId="0" fillId="0" borderId="4" xfId="0" applyFill="1" applyBorder="1" applyAlignment="1" applyProtection="1">
      <alignment vertical="center"/>
    </xf>
    <xf numFmtId="0" fontId="0" fillId="0" borderId="4" xfId="0" applyBorder="1" applyAlignment="1" applyProtection="1">
      <alignment vertical="center" wrapText="1"/>
    </xf>
    <xf numFmtId="0" fontId="0" fillId="0" borderId="10" xfId="0" applyNumberFormat="1" applyBorder="1" applyAlignment="1" applyProtection="1">
      <alignment horizontal="center" vertical="center"/>
    </xf>
    <xf numFmtId="0" fontId="0" fillId="0" borderId="8" xfId="0" applyNumberFormat="1" applyBorder="1" applyAlignment="1" applyProtection="1">
      <alignment vertical="center" wrapText="1"/>
    </xf>
    <xf numFmtId="0" fontId="28" fillId="0" borderId="9" xfId="0" applyNumberFormat="1" applyFont="1" applyBorder="1" applyAlignment="1" applyProtection="1">
      <alignment horizontal="center" vertical="center" wrapText="1"/>
    </xf>
    <xf numFmtId="168" fontId="28" fillId="0" borderId="50" xfId="0" applyNumberFormat="1" applyFont="1" applyBorder="1" applyAlignment="1" applyProtection="1">
      <alignment horizontal="center" vertical="center" wrapText="1"/>
    </xf>
    <xf numFmtId="0" fontId="0" fillId="0" borderId="4" xfId="0" applyNumberFormat="1" applyBorder="1" applyAlignment="1" applyProtection="1">
      <alignment horizontal="center" vertical="center"/>
    </xf>
    <xf numFmtId="0" fontId="0" fillId="0" borderId="4" xfId="0" applyNumberFormat="1" applyBorder="1" applyAlignment="1" applyProtection="1">
      <alignment vertical="center" wrapText="1"/>
    </xf>
    <xf numFmtId="0" fontId="28" fillId="0" borderId="4" xfId="0" applyNumberFormat="1" applyFont="1" applyBorder="1" applyAlignment="1" applyProtection="1">
      <alignment horizontal="center" vertical="center" wrapText="1"/>
    </xf>
    <xf numFmtId="0" fontId="0" fillId="4" borderId="28" xfId="0" applyFont="1" applyFill="1" applyBorder="1" applyAlignment="1" applyProtection="1">
      <alignment horizontal="center" vertical="center" wrapText="1" shrinkToFit="1"/>
    </xf>
    <xf numFmtId="0" fontId="8" fillId="0" borderId="15" xfId="0" applyFont="1" applyBorder="1" applyAlignment="1">
      <alignment vertical="center"/>
    </xf>
    <xf numFmtId="0" fontId="8" fillId="0" borderId="16" xfId="0" applyFont="1" applyBorder="1" applyAlignment="1">
      <alignment vertical="center"/>
    </xf>
    <xf numFmtId="0" fontId="8" fillId="0" borderId="0" xfId="0" applyFont="1" applyAlignment="1">
      <alignment vertical="center"/>
    </xf>
    <xf numFmtId="0" fontId="8" fillId="0" borderId="37" xfId="0" applyFont="1" applyBorder="1" applyAlignment="1">
      <alignment vertical="center" wrapText="1"/>
    </xf>
    <xf numFmtId="0" fontId="8" fillId="0" borderId="35" xfId="0" applyFont="1" applyBorder="1" applyAlignment="1">
      <alignment vertical="center"/>
    </xf>
    <xf numFmtId="0" fontId="8" fillId="0" borderId="37" xfId="0" applyFont="1" applyBorder="1" applyAlignment="1">
      <alignment vertical="center"/>
    </xf>
    <xf numFmtId="0" fontId="8" fillId="0" borderId="39" xfId="0" applyFont="1" applyBorder="1" applyAlignment="1">
      <alignment vertical="center"/>
    </xf>
    <xf numFmtId="0" fontId="8" fillId="0" borderId="4" xfId="0" applyFont="1" applyBorder="1" applyAlignment="1">
      <alignment vertical="center" wrapText="1" shrinkToFit="1"/>
    </xf>
    <xf numFmtId="0" fontId="28" fillId="0" borderId="3" xfId="0" applyNumberFormat="1" applyFont="1" applyFill="1" applyBorder="1" applyAlignment="1" applyProtection="1">
      <alignment horizontal="center" vertical="center" wrapText="1"/>
    </xf>
    <xf numFmtId="0" fontId="0" fillId="0" borderId="0" xfId="0" applyBorder="1"/>
    <xf numFmtId="0" fontId="0" fillId="0" borderId="2" xfId="0" applyBorder="1" applyAlignment="1" applyProtection="1">
      <alignment horizontal="center" vertical="center" wrapText="1"/>
    </xf>
    <xf numFmtId="0" fontId="17" fillId="0" borderId="0" xfId="0" applyFont="1" applyProtection="1">
      <protection locked="0"/>
    </xf>
    <xf numFmtId="0" fontId="22" fillId="0" borderId="0" xfId="0" applyFont="1"/>
    <xf numFmtId="0" fontId="22" fillId="0" borderId="4" xfId="0" applyFont="1" applyBorder="1" applyAlignment="1" applyProtection="1">
      <alignment wrapText="1"/>
      <protection locked="0"/>
    </xf>
    <xf numFmtId="170" fontId="22" fillId="0" borderId="4" xfId="0" applyNumberFormat="1" applyFont="1" applyBorder="1" applyAlignment="1" applyProtection="1">
      <alignment wrapText="1"/>
      <protection locked="0"/>
    </xf>
    <xf numFmtId="0" fontId="22" fillId="0" borderId="4" xfId="0" applyFont="1" applyBorder="1"/>
    <xf numFmtId="0" fontId="8" fillId="0" borderId="0" xfId="0" applyFont="1" applyAlignment="1" applyProtection="1">
      <alignment vertical="center"/>
    </xf>
    <xf numFmtId="49" fontId="8" fillId="10" borderId="40" xfId="0" applyNumberFormat="1" applyFont="1" applyFill="1" applyBorder="1" applyAlignment="1" applyProtection="1">
      <alignment horizontal="left" vertical="center"/>
      <protection locked="0"/>
    </xf>
    <xf numFmtId="49" fontId="8" fillId="10" borderId="30" xfId="0" applyNumberFormat="1" applyFont="1" applyFill="1" applyBorder="1" applyAlignment="1" applyProtection="1">
      <alignment horizontal="left" vertical="center"/>
      <protection locked="0"/>
    </xf>
    <xf numFmtId="0" fontId="0" fillId="13" borderId="21" xfId="0" applyFill="1" applyBorder="1" applyAlignment="1">
      <alignment horizontal="center"/>
    </xf>
    <xf numFmtId="0" fontId="0" fillId="13" borderId="22" xfId="0" applyFill="1" applyBorder="1" applyAlignment="1">
      <alignment horizontal="center"/>
    </xf>
    <xf numFmtId="0" fontId="0" fillId="13" borderId="23" xfId="0" applyFill="1" applyBorder="1" applyAlignment="1">
      <alignment horizontal="center"/>
    </xf>
    <xf numFmtId="49" fontId="8" fillId="10" borderId="7" xfId="0" applyNumberFormat="1" applyFont="1" applyFill="1" applyBorder="1" applyAlignment="1" applyProtection="1">
      <alignment horizontal="left" vertical="center"/>
      <protection locked="0"/>
    </xf>
    <xf numFmtId="49" fontId="8" fillId="10" borderId="36" xfId="0" applyNumberFormat="1" applyFont="1" applyFill="1" applyBorder="1" applyAlignment="1" applyProtection="1">
      <alignment horizontal="left" vertical="center"/>
      <protection locked="0"/>
    </xf>
    <xf numFmtId="49" fontId="8" fillId="10" borderId="4" xfId="0" applyNumberFormat="1" applyFont="1" applyFill="1" applyBorder="1" applyAlignment="1" applyProtection="1">
      <alignment horizontal="left" vertical="center"/>
      <protection locked="0"/>
    </xf>
    <xf numFmtId="49" fontId="8" fillId="10" borderId="28" xfId="0" applyNumberFormat="1" applyFont="1" applyFill="1" applyBorder="1" applyAlignment="1" applyProtection="1">
      <alignment horizontal="left" vertical="center"/>
      <protection locked="0"/>
    </xf>
    <xf numFmtId="49" fontId="8" fillId="10" borderId="1" xfId="0" applyNumberFormat="1" applyFont="1" applyFill="1" applyBorder="1" applyAlignment="1" applyProtection="1">
      <alignment horizontal="left" vertical="center"/>
      <protection locked="0"/>
    </xf>
    <xf numFmtId="49" fontId="8" fillId="10" borderId="2" xfId="0" applyNumberFormat="1" applyFont="1" applyFill="1" applyBorder="1" applyAlignment="1" applyProtection="1">
      <alignment horizontal="left" vertical="center"/>
      <protection locked="0"/>
    </xf>
    <xf numFmtId="49" fontId="8" fillId="10" borderId="38" xfId="0" applyNumberFormat="1" applyFont="1" applyFill="1" applyBorder="1" applyAlignment="1" applyProtection="1">
      <alignment horizontal="left" vertical="center"/>
      <protection locked="0"/>
    </xf>
    <xf numFmtId="49" fontId="8" fillId="10" borderId="4" xfId="0" applyNumberFormat="1" applyFont="1" applyFill="1" applyBorder="1" applyAlignment="1" applyProtection="1">
      <alignment horizontal="left" vertical="center" wrapText="1"/>
      <protection locked="0"/>
    </xf>
    <xf numFmtId="49" fontId="8" fillId="10" borderId="28" xfId="0" applyNumberFormat="1" applyFont="1" applyFill="1" applyBorder="1" applyAlignment="1" applyProtection="1">
      <alignment horizontal="left" vertical="center" wrapText="1"/>
      <protection locked="0"/>
    </xf>
    <xf numFmtId="49" fontId="8" fillId="10" borderId="1" xfId="0" applyNumberFormat="1" applyFont="1"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12" fillId="7" borderId="12" xfId="0" applyFont="1" applyFill="1" applyBorder="1" applyAlignment="1">
      <alignment horizontal="center" vertical="center"/>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12" fillId="7" borderId="18" xfId="0" applyFont="1" applyFill="1" applyBorder="1" applyAlignment="1">
      <alignment horizontal="center" vertical="center"/>
    </xf>
    <xf numFmtId="0" fontId="12" fillId="7" borderId="19" xfId="0" applyFont="1" applyFill="1" applyBorder="1" applyAlignment="1">
      <alignment horizontal="center" vertical="center"/>
    </xf>
    <xf numFmtId="0" fontId="12" fillId="7" borderId="20" xfId="0" applyFont="1" applyFill="1" applyBorder="1" applyAlignment="1">
      <alignment horizontal="center" vertical="center"/>
    </xf>
    <xf numFmtId="0" fontId="0" fillId="0" borderId="0" xfId="0" applyAlignment="1">
      <alignment vertical="center"/>
    </xf>
    <xf numFmtId="0" fontId="0" fillId="0" borderId="21" xfId="0" quotePrefix="1" applyBorder="1" applyAlignment="1">
      <alignment horizontal="left" vertical="center" wrapText="1"/>
    </xf>
    <xf numFmtId="0" fontId="0" fillId="0" borderId="22" xfId="0" quotePrefix="1" applyBorder="1" applyAlignment="1">
      <alignment horizontal="left" vertical="center" wrapText="1"/>
    </xf>
    <xf numFmtId="0" fontId="0" fillId="0" borderId="23" xfId="0" quotePrefix="1"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37" fillId="7" borderId="21" xfId="0" applyFont="1" applyFill="1" applyBorder="1" applyAlignment="1">
      <alignment horizontal="center" vertical="center"/>
    </xf>
    <xf numFmtId="0" fontId="37" fillId="7" borderId="22" xfId="0" applyFont="1" applyFill="1" applyBorder="1" applyAlignment="1">
      <alignment horizontal="center" vertical="center"/>
    </xf>
    <xf numFmtId="0" fontId="37" fillId="7" borderId="23" xfId="0" applyFont="1" applyFill="1" applyBorder="1" applyAlignment="1">
      <alignment horizontal="center" vertical="center"/>
    </xf>
    <xf numFmtId="0" fontId="12" fillId="7" borderId="21" xfId="0" applyFont="1" applyFill="1" applyBorder="1" applyAlignment="1">
      <alignment horizontal="center" vertical="center"/>
    </xf>
    <xf numFmtId="0" fontId="12" fillId="7" borderId="22" xfId="0" applyFont="1" applyFill="1" applyBorder="1" applyAlignment="1">
      <alignment horizontal="center" vertical="center"/>
    </xf>
    <xf numFmtId="0" fontId="12" fillId="7" borderId="23" xfId="0" applyFont="1" applyFill="1"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1" fillId="7" borderId="21" xfId="0" applyFont="1" applyFill="1" applyBorder="1" applyAlignment="1">
      <alignment horizontal="left" vertical="center"/>
    </xf>
    <xf numFmtId="0" fontId="1" fillId="7" borderId="22" xfId="0" applyFont="1" applyFill="1" applyBorder="1" applyAlignment="1">
      <alignment horizontal="left" vertical="center"/>
    </xf>
    <xf numFmtId="0" fontId="1" fillId="7" borderId="23" xfId="0" applyFont="1" applyFill="1" applyBorder="1" applyAlignment="1">
      <alignment horizontal="left" vertical="center"/>
    </xf>
    <xf numFmtId="0" fontId="0" fillId="7" borderId="12" xfId="0" applyFill="1" applyBorder="1" applyAlignment="1">
      <alignment horizontal="left" vertical="center" wrapText="1"/>
    </xf>
    <xf numFmtId="0" fontId="0" fillId="7" borderId="13" xfId="0" applyFill="1" applyBorder="1" applyAlignment="1">
      <alignment horizontal="left" vertical="center" wrapText="1"/>
    </xf>
    <xf numFmtId="0" fontId="0" fillId="7" borderId="14" xfId="0" applyFill="1" applyBorder="1" applyAlignment="1">
      <alignment horizontal="left" vertical="center" wrapText="1"/>
    </xf>
    <xf numFmtId="0" fontId="0" fillId="7" borderId="15" xfId="0" applyFill="1" applyBorder="1" applyAlignment="1">
      <alignment horizontal="left" vertical="center" wrapText="1"/>
    </xf>
    <xf numFmtId="0" fontId="0" fillId="7" borderId="0" xfId="0" applyFill="1" applyBorder="1" applyAlignment="1">
      <alignment horizontal="left" vertical="center" wrapText="1"/>
    </xf>
    <xf numFmtId="0" fontId="0" fillId="7" borderId="16" xfId="0" applyFill="1" applyBorder="1" applyAlignment="1">
      <alignment horizontal="left" vertical="center" wrapText="1"/>
    </xf>
    <xf numFmtId="0" fontId="0" fillId="7" borderId="18" xfId="0" applyFill="1" applyBorder="1" applyAlignment="1">
      <alignment horizontal="left" vertical="center" wrapText="1"/>
    </xf>
    <xf numFmtId="0" fontId="0" fillId="7" borderId="19" xfId="0" applyFill="1" applyBorder="1" applyAlignment="1">
      <alignment horizontal="left" vertical="center" wrapText="1"/>
    </xf>
    <xf numFmtId="0" fontId="0" fillId="7" borderId="20" xfId="0"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2" xfId="0" applyFont="1" applyFill="1" applyBorder="1" applyAlignment="1">
      <alignment horizontal="left" vertical="center" wrapText="1"/>
    </xf>
    <xf numFmtId="0" fontId="1" fillId="7" borderId="23" xfId="0" applyFont="1" applyFill="1" applyBorder="1" applyAlignment="1">
      <alignment horizontal="left" vertical="center" wrapText="1"/>
    </xf>
    <xf numFmtId="0" fontId="49" fillId="0" borderId="17" xfId="0" applyFont="1" applyBorder="1" applyAlignment="1">
      <alignment vertical="center" wrapText="1"/>
    </xf>
    <xf numFmtId="0" fontId="8" fillId="0" borderId="0" xfId="0" quotePrefix="1" applyFont="1" applyAlignment="1">
      <alignment horizontal="justify" wrapText="1"/>
    </xf>
    <xf numFmtId="0" fontId="8" fillId="0" borderId="0" xfId="0" quotePrefix="1" applyFont="1" applyAlignment="1">
      <alignment horizontal="left" wrapText="1"/>
    </xf>
    <xf numFmtId="0" fontId="8" fillId="0" borderId="0" xfId="0" quotePrefix="1" applyFont="1" applyAlignment="1">
      <alignment horizontal="left" vertical="center" wrapText="1"/>
    </xf>
    <xf numFmtId="0" fontId="26" fillId="0" borderId="4" xfId="0" applyFont="1" applyBorder="1" applyAlignment="1">
      <alignment horizontal="center" vertical="center"/>
    </xf>
    <xf numFmtId="0" fontId="0" fillId="0" borderId="4" xfId="0" applyBorder="1" applyAlignment="1">
      <alignment horizontal="center" vertical="center"/>
    </xf>
    <xf numFmtId="0" fontId="15" fillId="11" borderId="21" xfId="0" applyFont="1" applyFill="1" applyBorder="1" applyAlignment="1">
      <alignment horizontal="center" vertical="center"/>
    </xf>
    <xf numFmtId="0" fontId="15" fillId="11" borderId="22" xfId="0" applyFont="1" applyFill="1" applyBorder="1" applyAlignment="1">
      <alignment horizontal="center" vertical="center"/>
    </xf>
    <xf numFmtId="0" fontId="15" fillId="11" borderId="23" xfId="0" applyFont="1" applyFill="1"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left" vertical="center" wrapText="1"/>
    </xf>
    <xf numFmtId="0" fontId="14" fillId="0" borderId="4" xfId="0" applyFont="1" applyBorder="1" applyAlignment="1">
      <alignment horizontal="center" vertical="center" wrapText="1"/>
    </xf>
    <xf numFmtId="0" fontId="14" fillId="0" borderId="0" xfId="0" applyFont="1" applyAlignment="1" applyProtection="1">
      <alignment horizontal="left" vertical="top" wrapText="1"/>
    </xf>
    <xf numFmtId="0" fontId="14" fillId="0" borderId="4" xfId="0" applyFont="1" applyBorder="1" applyAlignment="1">
      <alignment horizontal="left" vertical="top" wrapText="1"/>
    </xf>
    <xf numFmtId="0" fontId="14" fillId="12" borderId="4" xfId="0" applyFont="1" applyFill="1" applyBorder="1" applyAlignment="1" applyProtection="1">
      <alignment horizontal="left" vertical="top" wrapText="1"/>
      <protection locked="0"/>
    </xf>
    <xf numFmtId="0" fontId="14" fillId="0" borderId="0" xfId="0" quotePrefix="1" applyFont="1" applyAlignment="1" applyProtection="1">
      <alignment horizontal="center" vertical="top" wrapText="1"/>
    </xf>
    <xf numFmtId="0" fontId="0" fillId="0" borderId="0" xfId="0" applyAlignment="1">
      <alignment horizontal="left" wrapText="1" shrinkToFit="1"/>
    </xf>
    <xf numFmtId="0" fontId="9" fillId="23" borderId="12" xfId="0" applyFont="1" applyFill="1" applyBorder="1" applyAlignment="1">
      <alignment horizontal="center" vertical="center"/>
    </xf>
    <xf numFmtId="0" fontId="9" fillId="23" borderId="13" xfId="0" applyFont="1" applyFill="1" applyBorder="1" applyAlignment="1">
      <alignment horizontal="center" vertical="center"/>
    </xf>
    <xf numFmtId="0" fontId="9" fillId="23" borderId="14" xfId="0" applyFont="1" applyFill="1" applyBorder="1" applyAlignment="1">
      <alignment horizontal="center" vertical="center"/>
    </xf>
    <xf numFmtId="0" fontId="9" fillId="23" borderId="18" xfId="0" applyFont="1" applyFill="1" applyBorder="1" applyAlignment="1">
      <alignment horizontal="center" vertical="center"/>
    </xf>
    <xf numFmtId="0" fontId="9" fillId="23" borderId="19" xfId="0" applyFont="1" applyFill="1" applyBorder="1" applyAlignment="1">
      <alignment horizontal="center" vertical="center"/>
    </xf>
    <xf numFmtId="0" fontId="9" fillId="23" borderId="20" xfId="0" applyFont="1" applyFill="1" applyBorder="1" applyAlignment="1">
      <alignment horizontal="center" vertical="center"/>
    </xf>
    <xf numFmtId="0" fontId="8" fillId="4" borderId="43" xfId="0" applyFont="1" applyFill="1" applyBorder="1" applyAlignment="1" applyProtection="1">
      <alignment horizontal="center" vertical="center"/>
      <protection locked="0"/>
    </xf>
    <xf numFmtId="0" fontId="8" fillId="4" borderId="44" xfId="0" applyFont="1" applyFill="1" applyBorder="1" applyAlignment="1" applyProtection="1">
      <alignment horizontal="center" vertical="center"/>
      <protection locked="0"/>
    </xf>
    <xf numFmtId="0" fontId="8"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0" xfId="0" applyFont="1" applyAlignment="1">
      <alignment vertical="center" wrapText="1"/>
    </xf>
    <xf numFmtId="0" fontId="0" fillId="0" borderId="0" xfId="0" applyAlignment="1">
      <alignment vertical="center" wrapText="1"/>
    </xf>
    <xf numFmtId="0" fontId="3" fillId="2" borderId="42" xfId="0" applyFont="1" applyFill="1" applyBorder="1" applyAlignment="1">
      <alignment horizontal="center" vertical="center" wrapText="1"/>
    </xf>
    <xf numFmtId="3" fontId="8" fillId="10" borderId="40" xfId="2" applyNumberFormat="1" applyFont="1" applyFill="1" applyBorder="1" applyAlignment="1" applyProtection="1">
      <alignment horizontal="center" vertical="center"/>
    </xf>
    <xf numFmtId="3" fontId="8" fillId="10" borderId="46" xfId="2" applyNumberFormat="1" applyFont="1" applyFill="1" applyBorder="1" applyAlignment="1" applyProtection="1">
      <alignment horizontal="center" vertical="center"/>
    </xf>
    <xf numFmtId="0" fontId="9" fillId="7" borderId="21" xfId="0" applyFont="1" applyFill="1" applyBorder="1" applyAlignment="1">
      <alignment horizontal="center" vertical="center" wrapText="1"/>
    </xf>
    <xf numFmtId="0" fontId="9" fillId="7" borderId="22" xfId="0" applyFont="1" applyFill="1" applyBorder="1" applyAlignment="1">
      <alignment horizontal="center" vertical="center" wrapText="1"/>
    </xf>
    <xf numFmtId="0" fontId="1" fillId="0" borderId="15" xfId="0" applyFont="1" applyBorder="1" applyAlignment="1">
      <alignment horizontal="center"/>
    </xf>
    <xf numFmtId="0" fontId="1" fillId="0" borderId="0" xfId="0" applyFont="1" applyAlignment="1">
      <alignment horizontal="center"/>
    </xf>
    <xf numFmtId="0" fontId="1" fillId="2" borderId="45" xfId="0" applyFont="1" applyFill="1" applyBorder="1" applyAlignment="1">
      <alignment horizontal="center" vertical="center" wrapText="1"/>
    </xf>
    <xf numFmtId="0" fontId="1" fillId="2" borderId="26" xfId="0" applyFont="1" applyFill="1" applyBorder="1" applyAlignment="1">
      <alignment horizontal="center" vertical="center" wrapText="1"/>
    </xf>
    <xf numFmtId="168" fontId="8" fillId="4" borderId="46" xfId="0" applyNumberFormat="1" applyFont="1" applyFill="1" applyBorder="1" applyAlignment="1" applyProtection="1">
      <alignment horizontal="center" vertical="center"/>
    </xf>
    <xf numFmtId="168" fontId="8" fillId="4" borderId="29" xfId="0" applyNumberFormat="1" applyFont="1" applyFill="1" applyBorder="1" applyAlignment="1" applyProtection="1">
      <alignment horizontal="center" vertical="center"/>
    </xf>
    <xf numFmtId="0" fontId="1" fillId="17" borderId="41" xfId="0" applyFont="1" applyFill="1" applyBorder="1" applyAlignment="1">
      <alignment horizontal="center" vertical="center" wrapText="1"/>
    </xf>
    <xf numFmtId="0" fontId="1" fillId="17" borderId="42"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1" fillId="9" borderId="45" xfId="0" applyFont="1" applyFill="1" applyBorder="1" applyAlignment="1">
      <alignment horizontal="center" vertical="center" wrapText="1"/>
    </xf>
    <xf numFmtId="0" fontId="1" fillId="9" borderId="52" xfId="0" applyFont="1" applyFill="1" applyBorder="1" applyAlignment="1">
      <alignment horizontal="center" vertical="center" wrapText="1"/>
    </xf>
    <xf numFmtId="0" fontId="1" fillId="9" borderId="53" xfId="0" applyFont="1" applyFill="1" applyBorder="1" applyAlignment="1">
      <alignment horizontal="center" vertical="center" wrapText="1"/>
    </xf>
    <xf numFmtId="0" fontId="2" fillId="2" borderId="42" xfId="0" applyFont="1" applyFill="1" applyBorder="1" applyAlignment="1">
      <alignment horizontal="center" vertical="center" wrapText="1"/>
    </xf>
    <xf numFmtId="10" fontId="8" fillId="10" borderId="40" xfId="3" applyNumberFormat="1" applyFont="1" applyFill="1" applyBorder="1" applyAlignment="1">
      <alignment horizontal="center" vertical="center"/>
    </xf>
    <xf numFmtId="0" fontId="2" fillId="2" borderId="45" xfId="0" applyFont="1" applyFill="1" applyBorder="1" applyAlignment="1">
      <alignment horizontal="center" vertical="center" wrapText="1"/>
    </xf>
    <xf numFmtId="0" fontId="2" fillId="2" borderId="26" xfId="0" applyFont="1" applyFill="1" applyBorder="1" applyAlignment="1">
      <alignment horizontal="center" vertical="center" wrapText="1"/>
    </xf>
    <xf numFmtId="166" fontId="8" fillId="10" borderId="46" xfId="2" quotePrefix="1" applyNumberFormat="1" applyFont="1" applyFill="1" applyBorder="1" applyAlignment="1" applyProtection="1">
      <alignment horizontal="center" vertical="center"/>
    </xf>
    <xf numFmtId="166" fontId="8" fillId="10" borderId="29" xfId="2" quotePrefix="1" applyNumberFormat="1" applyFont="1" applyFill="1" applyBorder="1" applyAlignment="1" applyProtection="1">
      <alignment horizontal="center" vertical="center"/>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8" fillId="0" borderId="15" xfId="0" applyFont="1" applyBorder="1" applyAlignment="1">
      <alignment horizontal="center"/>
    </xf>
    <xf numFmtId="0" fontId="8" fillId="0" borderId="4" xfId="0" applyFont="1" applyBorder="1" applyAlignment="1">
      <alignment horizontal="left" vertical="center"/>
    </xf>
    <xf numFmtId="0" fontId="1" fillId="7" borderId="21" xfId="0" applyFont="1" applyFill="1" applyBorder="1" applyAlignment="1" applyProtection="1">
      <alignment horizontal="center" vertical="center"/>
    </xf>
    <xf numFmtId="0" fontId="1" fillId="7" borderId="22" xfId="0" applyFont="1" applyFill="1" applyBorder="1" applyAlignment="1" applyProtection="1">
      <alignment horizontal="center" vertical="center"/>
    </xf>
    <xf numFmtId="0" fontId="1" fillId="7" borderId="23" xfId="0" applyFont="1" applyFill="1" applyBorder="1" applyAlignment="1" applyProtection="1">
      <alignment horizontal="center" vertical="center"/>
    </xf>
    <xf numFmtId="0" fontId="9" fillId="8" borderId="42" xfId="0" applyFont="1" applyFill="1" applyBorder="1" applyAlignment="1">
      <alignment horizontal="center" vertical="center" wrapText="1"/>
    </xf>
    <xf numFmtId="165" fontId="8" fillId="0" borderId="40" xfId="0" applyNumberFormat="1" applyFont="1" applyBorder="1" applyAlignment="1">
      <alignment horizontal="center" vertical="center"/>
    </xf>
    <xf numFmtId="0" fontId="8" fillId="0" borderId="1" xfId="0" applyFont="1" applyBorder="1" applyAlignment="1">
      <alignment horizontal="left"/>
    </xf>
    <xf numFmtId="0" fontId="8" fillId="0" borderId="2" xfId="0" applyFont="1" applyBorder="1" applyAlignment="1">
      <alignment horizontal="left"/>
    </xf>
    <xf numFmtId="0" fontId="8" fillId="0" borderId="3" xfId="0" applyFont="1" applyBorder="1" applyAlignment="1">
      <alignment horizontal="left"/>
    </xf>
    <xf numFmtId="0" fontId="10" fillId="0" borderId="1" xfId="0" applyFont="1" applyBorder="1" applyAlignment="1">
      <alignment horizontal="left"/>
    </xf>
    <xf numFmtId="0" fontId="10" fillId="0" borderId="2" xfId="0" applyFont="1" applyBorder="1" applyAlignment="1">
      <alignment horizontal="left"/>
    </xf>
    <xf numFmtId="0" fontId="10" fillId="0" borderId="3" xfId="0" applyFont="1" applyBorder="1" applyAlignment="1">
      <alignment horizontal="left"/>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23" xfId="0" applyFont="1" applyFill="1" applyBorder="1" applyAlignment="1">
      <alignment horizontal="center" vertical="center"/>
    </xf>
    <xf numFmtId="0" fontId="8" fillId="0" borderId="0" xfId="0" applyFont="1" applyAlignment="1">
      <alignment horizontal="center" vertical="center"/>
    </xf>
    <xf numFmtId="0" fontId="8" fillId="10" borderId="0" xfId="0" applyFont="1" applyFill="1" applyAlignment="1" applyProtection="1">
      <alignment horizontal="center" vertical="center"/>
      <protection locked="0"/>
    </xf>
    <xf numFmtId="0" fontId="9" fillId="10" borderId="0" xfId="0" applyFont="1" applyFill="1" applyAlignment="1" applyProtection="1">
      <alignment horizontal="center" vertical="center"/>
      <protection locked="0"/>
    </xf>
    <xf numFmtId="0" fontId="8" fillId="0" borderId="0" xfId="0" applyFont="1" applyAlignment="1">
      <alignment horizontal="left" vertical="top"/>
    </xf>
    <xf numFmtId="0" fontId="8" fillId="0" borderId="0" xfId="0" applyFont="1" applyAlignment="1">
      <alignment horizontal="left" vertical="top" wrapText="1"/>
    </xf>
    <xf numFmtId="0" fontId="8" fillId="10" borderId="0" xfId="0" applyFont="1" applyFill="1" applyAlignment="1" applyProtection="1">
      <alignment horizontal="left" vertical="center"/>
      <protection locked="0"/>
    </xf>
    <xf numFmtId="0" fontId="9" fillId="10" borderId="0" xfId="0" applyFont="1" applyFill="1" applyAlignment="1" applyProtection="1">
      <alignment horizontal="center" vertical="top"/>
      <protection locked="0"/>
    </xf>
    <xf numFmtId="0" fontId="0" fillId="0" borderId="0" xfId="0" applyAlignment="1" applyProtection="1">
      <alignment vertical="top"/>
      <protection locked="0"/>
    </xf>
    <xf numFmtId="0" fontId="8" fillId="0" borderId="12" xfId="0" applyFont="1"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169" fontId="46" fillId="0" borderId="18" xfId="0" applyNumberFormat="1" applyFont="1" applyBorder="1" applyAlignment="1">
      <alignment horizontal="center" vertical="center"/>
    </xf>
    <xf numFmtId="169" fontId="1" fillId="0" borderId="19" xfId="0" applyNumberFormat="1" applyFont="1" applyBorder="1" applyAlignment="1">
      <alignment horizontal="center" vertical="center"/>
    </xf>
    <xf numFmtId="169" fontId="1" fillId="0" borderId="20" xfId="0" applyNumberFormat="1" applyFont="1" applyBorder="1" applyAlignment="1">
      <alignment horizontal="center" vertical="center"/>
    </xf>
    <xf numFmtId="0" fontId="1" fillId="0" borderId="31" xfId="0" applyFont="1" applyBorder="1" applyAlignment="1" applyProtection="1">
      <alignment horizontal="center" vertical="center"/>
    </xf>
    <xf numFmtId="0" fontId="1" fillId="0" borderId="21" xfId="0" applyFont="1" applyBorder="1" applyAlignment="1" applyProtection="1">
      <alignment horizontal="center" vertical="center"/>
    </xf>
    <xf numFmtId="0" fontId="31" fillId="0" borderId="4" xfId="0" applyFont="1" applyBorder="1" applyAlignment="1">
      <alignment horizontal="left" vertical="center"/>
    </xf>
    <xf numFmtId="0" fontId="0" fillId="0" borderId="4" xfId="0" applyBorder="1" applyAlignment="1">
      <alignment vertical="center"/>
    </xf>
    <xf numFmtId="0" fontId="31" fillId="0" borderId="4" xfId="0" applyFont="1" applyBorder="1" applyAlignment="1">
      <alignment vertical="center" wrapText="1"/>
    </xf>
    <xf numFmtId="0" fontId="0" fillId="0" borderId="4" xfId="0" applyBorder="1" applyAlignment="1">
      <alignment vertical="center" wrapText="1"/>
    </xf>
    <xf numFmtId="0" fontId="31" fillId="0" borderId="4" xfId="0" applyFont="1" applyBorder="1" applyAlignment="1">
      <alignment horizontal="center" vertical="center"/>
    </xf>
    <xf numFmtId="0" fontId="31" fillId="0" borderId="4" xfId="0" applyFont="1" applyBorder="1" applyAlignment="1">
      <alignment vertical="center"/>
    </xf>
    <xf numFmtId="0" fontId="31"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Font="1" applyBorder="1" applyAlignment="1">
      <alignment vertical="center"/>
    </xf>
    <xf numFmtId="0" fontId="0" fillId="0" borderId="50" xfId="0" applyFont="1" applyBorder="1" applyAlignment="1">
      <alignment vertical="center"/>
    </xf>
    <xf numFmtId="0" fontId="0" fillId="0" borderId="50" xfId="0" applyBorder="1" applyAlignment="1">
      <alignment vertical="center"/>
    </xf>
    <xf numFmtId="0" fontId="0" fillId="0" borderId="7" xfId="0" applyBorder="1" applyAlignment="1">
      <alignment vertical="center"/>
    </xf>
    <xf numFmtId="0" fontId="0" fillId="0" borderId="24" xfId="0" applyFont="1" applyBorder="1" applyAlignment="1">
      <alignment horizontal="left" vertical="center" wrapText="1"/>
    </xf>
    <xf numFmtId="0" fontId="0" fillId="0" borderId="0" xfId="0" applyFont="1" applyBorder="1" applyAlignment="1">
      <alignment horizontal="left" vertical="center" wrapText="1"/>
    </xf>
    <xf numFmtId="0" fontId="0" fillId="0" borderId="0" xfId="0" applyFont="1" applyBorder="1" applyAlignment="1">
      <alignment vertical="center" wrapText="1"/>
    </xf>
    <xf numFmtId="0" fontId="0" fillId="0" borderId="0" xfId="0" applyFont="1" applyBorder="1" applyAlignment="1">
      <alignment vertical="center"/>
    </xf>
    <xf numFmtId="0" fontId="0" fillId="0" borderId="17" xfId="0" applyBorder="1" applyAlignment="1">
      <alignment vertical="center"/>
    </xf>
    <xf numFmtId="0" fontId="28" fillId="0" borderId="5"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7" xfId="0" applyFont="1" applyBorder="1" applyAlignment="1">
      <alignment horizontal="center" vertical="center" wrapText="1"/>
    </xf>
    <xf numFmtId="0" fontId="28" fillId="0" borderId="5" xfId="0" applyFont="1" applyBorder="1" applyAlignment="1">
      <alignment horizontal="left" vertical="center" wrapText="1"/>
    </xf>
    <xf numFmtId="0" fontId="0" fillId="0" borderId="50" xfId="0" applyFont="1" applyBorder="1" applyAlignment="1">
      <alignment horizontal="left" vertical="center" wrapText="1"/>
    </xf>
    <xf numFmtId="0" fontId="0" fillId="0" borderId="7" xfId="0" applyFont="1" applyBorder="1" applyAlignment="1">
      <alignment horizontal="left" vertical="center" wrapText="1"/>
    </xf>
    <xf numFmtId="2" fontId="28" fillId="0" borderId="5" xfId="0" applyNumberFormat="1" applyFont="1" applyBorder="1" applyAlignment="1">
      <alignment horizontal="center" vertical="center"/>
    </xf>
    <xf numFmtId="0" fontId="0" fillId="0" borderId="50" xfId="0" applyFont="1" applyBorder="1" applyAlignment="1">
      <alignment horizontal="center" vertical="center"/>
    </xf>
    <xf numFmtId="0" fontId="0" fillId="0" borderId="7" xfId="0" applyFont="1" applyBorder="1" applyAlignment="1">
      <alignment horizontal="center" vertical="center"/>
    </xf>
    <xf numFmtId="0" fontId="0" fillId="0" borderId="5" xfId="0" applyFont="1" applyBorder="1" applyAlignment="1">
      <alignment horizontal="left" vertical="center" wrapText="1"/>
    </xf>
    <xf numFmtId="49" fontId="28" fillId="0" borderId="5" xfId="0" applyNumberFormat="1" applyFont="1" applyBorder="1" applyAlignment="1">
      <alignment horizontal="center" vertical="center" wrapText="1"/>
    </xf>
    <xf numFmtId="0" fontId="28" fillId="0" borderId="1" xfId="0" applyFont="1" applyBorder="1" applyAlignment="1">
      <alignment vertical="center" wrapText="1"/>
    </xf>
    <xf numFmtId="0" fontId="28" fillId="0" borderId="3" xfId="0" applyFont="1" applyBorder="1" applyAlignment="1">
      <alignment vertical="center" wrapText="1"/>
    </xf>
    <xf numFmtId="0" fontId="28" fillId="0" borderId="11" xfId="0" applyFont="1" applyBorder="1" applyAlignment="1">
      <alignment vertical="center" wrapText="1"/>
    </xf>
    <xf numFmtId="0" fontId="28" fillId="0" borderId="6" xfId="0" applyFont="1" applyBorder="1" applyAlignment="1">
      <alignment vertical="center" wrapText="1"/>
    </xf>
    <xf numFmtId="0" fontId="0" fillId="0" borderId="10" xfId="0" applyFont="1" applyBorder="1" applyAlignment="1">
      <alignment vertical="center" wrapText="1"/>
    </xf>
    <xf numFmtId="0" fontId="0" fillId="0" borderId="8" xfId="0" applyFont="1" applyBorder="1" applyAlignment="1">
      <alignment vertical="center" wrapText="1"/>
    </xf>
    <xf numFmtId="0" fontId="28" fillId="0" borderId="17" xfId="0" applyFont="1" applyBorder="1" applyAlignment="1">
      <alignment vertical="center" wrapText="1"/>
    </xf>
    <xf numFmtId="0" fontId="0" fillId="0" borderId="50" xfId="0" applyFont="1" applyBorder="1" applyAlignment="1">
      <alignment vertical="center" wrapText="1"/>
    </xf>
    <xf numFmtId="0" fontId="0" fillId="0" borderId="7" xfId="0" applyFont="1" applyBorder="1" applyAlignment="1">
      <alignment vertical="center" wrapText="1"/>
    </xf>
    <xf numFmtId="0" fontId="28" fillId="0" borderId="4" xfId="0" applyFont="1" applyBorder="1" applyAlignment="1">
      <alignment horizontal="left" vertical="center" wrapText="1"/>
    </xf>
    <xf numFmtId="0" fontId="0" fillId="0" borderId="4" xfId="0" applyFont="1" applyBorder="1" applyAlignment="1">
      <alignment horizontal="left" vertical="center" wrapText="1"/>
    </xf>
    <xf numFmtId="0" fontId="28" fillId="0" borderId="4" xfId="0" applyFont="1" applyBorder="1" applyAlignment="1">
      <alignment horizontal="center" vertical="center" wrapText="1"/>
    </xf>
    <xf numFmtId="0" fontId="0" fillId="0" borderId="4" xfId="0" applyFont="1" applyBorder="1" applyAlignment="1">
      <alignment vertical="center" wrapText="1"/>
    </xf>
    <xf numFmtId="0" fontId="28" fillId="0" borderId="2" xfId="0" applyFont="1" applyBorder="1" applyAlignment="1">
      <alignment vertical="center" wrapText="1"/>
    </xf>
    <xf numFmtId="0" fontId="1" fillId="0" borderId="4"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28" fillId="0" borderId="1" xfId="0" applyFont="1" applyBorder="1" applyAlignment="1">
      <alignment horizontal="left" vertical="center" wrapText="1"/>
    </xf>
    <xf numFmtId="0" fontId="28" fillId="0" borderId="3" xfId="0" applyFont="1" applyBorder="1" applyAlignment="1">
      <alignment horizontal="left" vertical="center" wrapText="1"/>
    </xf>
    <xf numFmtId="0" fontId="28" fillId="0" borderId="11" xfId="0" applyFont="1" applyBorder="1" applyAlignment="1">
      <alignment horizontal="left" vertical="center" wrapText="1"/>
    </xf>
    <xf numFmtId="0" fontId="0" fillId="0" borderId="6" xfId="0" applyFont="1" applyBorder="1" applyAlignment="1">
      <alignment horizontal="left" vertical="center" wrapText="1"/>
    </xf>
    <xf numFmtId="0" fontId="0" fillId="0" borderId="25" xfId="0" applyFont="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8" xfId="0" applyFont="1" applyBorder="1" applyAlignment="1">
      <alignment horizontal="left" vertical="center" wrapText="1"/>
    </xf>
    <xf numFmtId="0" fontId="0" fillId="0" borderId="50" xfId="0" applyFont="1" applyBorder="1" applyAlignment="1">
      <alignment horizontal="left" vertical="center"/>
    </xf>
    <xf numFmtId="0" fontId="0" fillId="0" borderId="7" xfId="0" applyFont="1" applyBorder="1" applyAlignment="1">
      <alignment horizontal="left" vertical="center"/>
    </xf>
    <xf numFmtId="0" fontId="0" fillId="0" borderId="5" xfId="0" applyFont="1" applyBorder="1" applyAlignment="1">
      <alignment horizontal="center" vertical="center"/>
    </xf>
    <xf numFmtId="0" fontId="0" fillId="0" borderId="5" xfId="0" applyFont="1" applyBorder="1" applyAlignment="1">
      <alignment horizontal="left" vertical="center"/>
    </xf>
    <xf numFmtId="0" fontId="0" fillId="0" borderId="7" xfId="0" applyFont="1" applyBorder="1" applyAlignment="1">
      <alignment vertical="center"/>
    </xf>
    <xf numFmtId="0" fontId="0" fillId="0" borderId="5" xfId="0" applyFont="1" applyBorder="1" applyAlignment="1">
      <alignment horizontal="center" vertical="center" wrapText="1"/>
    </xf>
    <xf numFmtId="0" fontId="0" fillId="0" borderId="50" xfId="0" applyBorder="1" applyAlignment="1">
      <alignment horizontal="center" vertical="center"/>
    </xf>
    <xf numFmtId="0" fontId="0" fillId="0" borderId="7" xfId="0" applyBorder="1" applyAlignment="1">
      <alignment horizontal="center" vertical="center"/>
    </xf>
    <xf numFmtId="0" fontId="0" fillId="0" borderId="50" xfId="0" applyBorder="1" applyAlignment="1">
      <alignment horizontal="center" vertical="center" wrapText="1"/>
    </xf>
    <xf numFmtId="0" fontId="0" fillId="0" borderId="7" xfId="0" applyBorder="1" applyAlignment="1">
      <alignment horizontal="center" vertical="center" wrapText="1"/>
    </xf>
    <xf numFmtId="0" fontId="0" fillId="0" borderId="50" xfId="0" applyBorder="1" applyAlignment="1">
      <alignment horizontal="left" vertical="center"/>
    </xf>
    <xf numFmtId="0" fontId="0" fillId="0" borderId="7" xfId="0" applyBorder="1" applyAlignment="1">
      <alignment horizontal="left" vertical="center"/>
    </xf>
    <xf numFmtId="49" fontId="31" fillId="0" borderId="4" xfId="0" applyNumberFormat="1" applyFont="1" applyBorder="1" applyAlignment="1">
      <alignment horizontal="center" vertical="center"/>
    </xf>
    <xf numFmtId="0" fontId="31" fillId="0" borderId="4" xfId="0" applyFont="1" applyBorder="1" applyAlignment="1">
      <alignment horizontal="left" vertical="center" wrapText="1"/>
    </xf>
  </cellXfs>
  <cellStyles count="4">
    <cellStyle name="Lien hypertexte" xfId="1" builtinId="8"/>
    <cellStyle name="Milliers" xfId="2" builtinId="3"/>
    <cellStyle name="Normal" xfId="0" builtinId="0"/>
    <cellStyle name="Pourcentage" xfId="3" builtinId="5"/>
  </cellStyles>
  <dxfs count="5">
    <dxf>
      <fill>
        <patternFill>
          <bgColor rgb="FFFFFFCC"/>
        </patternFill>
      </fill>
    </dxf>
    <dxf>
      <fill>
        <patternFill>
          <bgColor rgb="FFFFFFCC"/>
        </patternFill>
      </fill>
    </dxf>
    <dxf>
      <font>
        <color rgb="FF9C0006"/>
      </font>
      <fill>
        <patternFill>
          <bgColor rgb="FFFFC7CE"/>
        </patternFill>
      </fill>
    </dxf>
    <dxf>
      <fill>
        <patternFill patternType="solid">
          <bgColor rgb="FFFFFFCC"/>
        </patternFill>
      </fill>
    </dxf>
    <dxf>
      <fill>
        <patternFill>
          <bgColor rgb="FFFFFFCC"/>
        </patternFill>
      </fill>
    </dxf>
  </dxfs>
  <tableStyles count="0" defaultTableStyle="TableStyleMedium9" defaultPivotStyle="PivotStyleLight16"/>
  <colors>
    <mruColors>
      <color rgb="FF8DB4E2"/>
      <color rgb="FFFFFFCC"/>
      <color rgb="FFFFFF99"/>
      <color rgb="FFFF7C80"/>
      <color rgb="FFFF66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0.bin"/><Relationship Id="rId1" Type="http://schemas.openxmlformats.org/officeDocument/2006/relationships/hyperlink" Target="https://op.europa.eu/fr/web/eu-vocabularies/concept-scheme/-/resource?uri=http://data.europa.eu/qw1/prodcom2021/prodcom2021" TargetMode="External"/><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8">
    <pageSetUpPr fitToPage="1"/>
  </sheetPr>
  <dimension ref="A1:G43"/>
  <sheetViews>
    <sheetView tabSelected="1" view="pageLayout" zoomScale="110" zoomScaleNormal="85" zoomScalePageLayoutView="110" workbookViewId="0">
      <selection activeCell="C25" sqref="C25:E25"/>
    </sheetView>
  </sheetViews>
  <sheetFormatPr baseColWidth="10" defaultColWidth="11.5703125" defaultRowHeight="14.25" x14ac:dyDescent="0.2"/>
  <cols>
    <col min="1" max="1" width="3.42578125" style="22" customWidth="1"/>
    <col min="2" max="2" width="28.42578125" style="22" customWidth="1"/>
    <col min="3" max="3" width="7.42578125" style="22" customWidth="1"/>
    <col min="4" max="4" width="26.5703125" style="22" customWidth="1"/>
    <col min="5" max="5" width="18.42578125" style="22" customWidth="1"/>
    <col min="6" max="6" width="2.5703125" style="22" customWidth="1"/>
    <col min="7" max="16384" width="11.5703125" style="22"/>
  </cols>
  <sheetData>
    <row r="1" spans="1:7" ht="15" thickBot="1" x14ac:dyDescent="0.25">
      <c r="A1" s="1"/>
      <c r="B1" s="20"/>
      <c r="C1" s="20"/>
      <c r="D1" s="20"/>
      <c r="E1" s="20"/>
      <c r="F1" s="21"/>
    </row>
    <row r="2" spans="1:7" x14ac:dyDescent="0.2">
      <c r="A2" s="3"/>
      <c r="B2" s="322" t="s">
        <v>1109</v>
      </c>
      <c r="C2" s="323"/>
      <c r="D2" s="323"/>
      <c r="E2" s="324"/>
      <c r="F2" s="23"/>
    </row>
    <row r="3" spans="1:7" ht="15" thickBot="1" x14ac:dyDescent="0.25">
      <c r="A3" s="3"/>
      <c r="B3" s="325" t="s">
        <v>0</v>
      </c>
      <c r="C3" s="326"/>
      <c r="D3" s="326"/>
      <c r="E3" s="327"/>
      <c r="F3" s="23"/>
    </row>
    <row r="4" spans="1:7" x14ac:dyDescent="0.2">
      <c r="A4" s="3"/>
      <c r="B4" s="2"/>
      <c r="C4" s="2"/>
      <c r="D4" s="2"/>
      <c r="E4" s="2"/>
      <c r="F4" s="5"/>
    </row>
    <row r="5" spans="1:7" x14ac:dyDescent="0.2">
      <c r="A5" s="3"/>
      <c r="B5" s="24" t="s">
        <v>1</v>
      </c>
      <c r="C5" s="24"/>
      <c r="D5" s="24"/>
      <c r="E5" s="73"/>
      <c r="F5" s="5"/>
    </row>
    <row r="6" spans="1:7" x14ac:dyDescent="0.2">
      <c r="A6" s="3"/>
      <c r="B6" s="2"/>
      <c r="C6" s="2"/>
      <c r="D6" s="2"/>
      <c r="E6" s="2"/>
      <c r="F6" s="5"/>
    </row>
    <row r="7" spans="1:7" ht="15" thickBot="1" x14ac:dyDescent="0.25">
      <c r="A7" s="3"/>
      <c r="B7" s="2"/>
      <c r="C7" s="2"/>
      <c r="D7" s="2"/>
      <c r="E7" s="2"/>
      <c r="F7" s="5"/>
    </row>
    <row r="8" spans="1:7" ht="15.75" thickBot="1" x14ac:dyDescent="0.3">
      <c r="A8" s="3"/>
      <c r="B8" s="307" t="s">
        <v>2</v>
      </c>
      <c r="C8" s="308"/>
      <c r="D8" s="308"/>
      <c r="E8" s="309"/>
      <c r="F8" s="5"/>
      <c r="G8" s="19"/>
    </row>
    <row r="9" spans="1:7" x14ac:dyDescent="0.2">
      <c r="A9" s="3"/>
      <c r="B9" s="292" t="s">
        <v>3</v>
      </c>
      <c r="C9" s="310"/>
      <c r="D9" s="310"/>
      <c r="E9" s="311"/>
      <c r="F9" s="6"/>
    </row>
    <row r="10" spans="1:7" x14ac:dyDescent="0.2">
      <c r="A10" s="3"/>
      <c r="B10" s="293" t="s">
        <v>4</v>
      </c>
      <c r="C10" s="312"/>
      <c r="D10" s="312"/>
      <c r="E10" s="313"/>
      <c r="F10" s="27"/>
    </row>
    <row r="11" spans="1:7" x14ac:dyDescent="0.2">
      <c r="A11" s="3"/>
      <c r="B11" s="293" t="s">
        <v>5</v>
      </c>
      <c r="C11" s="314"/>
      <c r="D11" s="315"/>
      <c r="E11" s="316"/>
      <c r="F11" s="27"/>
    </row>
    <row r="12" spans="1:7" x14ac:dyDescent="0.2">
      <c r="A12" s="3"/>
      <c r="B12" s="293" t="s">
        <v>6</v>
      </c>
      <c r="C12" s="314"/>
      <c r="D12" s="315"/>
      <c r="E12" s="316"/>
      <c r="F12" s="27"/>
    </row>
    <row r="13" spans="1:7" ht="30.6" customHeight="1" x14ac:dyDescent="0.2">
      <c r="A13" s="3"/>
      <c r="B13" s="291" t="s">
        <v>1101</v>
      </c>
      <c r="C13" s="319"/>
      <c r="D13" s="320"/>
      <c r="E13" s="321"/>
      <c r="F13" s="27"/>
    </row>
    <row r="14" spans="1:7" ht="30" customHeight="1" x14ac:dyDescent="0.2">
      <c r="A14" s="3"/>
      <c r="B14" s="291" t="s">
        <v>1102</v>
      </c>
      <c r="C14" s="299"/>
      <c r="D14" s="299"/>
      <c r="E14" s="299"/>
      <c r="F14" s="27"/>
    </row>
    <row r="15" spans="1:7" ht="30.95" customHeight="1" x14ac:dyDescent="0.2">
      <c r="A15" s="3"/>
      <c r="B15" s="291" t="s">
        <v>1102</v>
      </c>
      <c r="C15" s="317"/>
      <c r="D15" s="317"/>
      <c r="E15" s="318"/>
      <c r="F15" s="27"/>
    </row>
    <row r="16" spans="1:7" ht="30.95" customHeight="1" x14ac:dyDescent="0.2">
      <c r="A16" s="3"/>
      <c r="B16" s="293" t="s">
        <v>7</v>
      </c>
      <c r="C16" s="312"/>
      <c r="D16" s="312"/>
      <c r="E16" s="313"/>
      <c r="F16" s="27"/>
    </row>
    <row r="17" spans="1:7" ht="31.5" customHeight="1" x14ac:dyDescent="0.2">
      <c r="A17" s="3"/>
      <c r="B17" s="293" t="s">
        <v>8</v>
      </c>
      <c r="C17" s="312"/>
      <c r="D17" s="312"/>
      <c r="E17" s="313"/>
      <c r="F17" s="27"/>
    </row>
    <row r="18" spans="1:7" x14ac:dyDescent="0.2">
      <c r="A18" s="3"/>
      <c r="B18" s="293" t="s">
        <v>9</v>
      </c>
      <c r="C18" s="312"/>
      <c r="D18" s="312"/>
      <c r="E18" s="313"/>
      <c r="F18" s="27"/>
    </row>
    <row r="19" spans="1:7" ht="15" thickBot="1" x14ac:dyDescent="0.25">
      <c r="A19" s="3"/>
      <c r="B19" s="294" t="s">
        <v>10</v>
      </c>
      <c r="C19" s="305"/>
      <c r="D19" s="305"/>
      <c r="E19" s="306"/>
      <c r="F19" s="27"/>
    </row>
    <row r="20" spans="1:7" x14ac:dyDescent="0.2">
      <c r="A20" s="3"/>
      <c r="B20" s="2"/>
      <c r="C20" s="2"/>
      <c r="D20" s="2"/>
      <c r="E20" s="2"/>
      <c r="F20" s="27"/>
    </row>
    <row r="21" spans="1:7" ht="15" thickBot="1" x14ac:dyDescent="0.25">
      <c r="A21" s="3"/>
      <c r="B21" s="2"/>
      <c r="C21" s="2"/>
      <c r="D21" s="2"/>
      <c r="E21" s="2"/>
      <c r="F21" s="27"/>
    </row>
    <row r="22" spans="1:7" ht="15.75" thickBot="1" x14ac:dyDescent="0.3">
      <c r="A22" s="3"/>
      <c r="B22" s="307" t="s">
        <v>11</v>
      </c>
      <c r="C22" s="308"/>
      <c r="D22" s="308"/>
      <c r="E22" s="309"/>
      <c r="F22" s="5"/>
      <c r="G22" s="19"/>
    </row>
    <row r="23" spans="1:7" x14ac:dyDescent="0.2">
      <c r="A23" s="3"/>
      <c r="B23" s="25" t="s">
        <v>12</v>
      </c>
      <c r="C23" s="310"/>
      <c r="D23" s="310"/>
      <c r="E23" s="311"/>
      <c r="F23" s="6"/>
    </row>
    <row r="24" spans="1:7" x14ac:dyDescent="0.2">
      <c r="A24" s="3"/>
      <c r="B24" s="26" t="s">
        <v>13</v>
      </c>
      <c r="C24" s="312"/>
      <c r="D24" s="312"/>
      <c r="E24" s="313"/>
      <c r="F24" s="27"/>
    </row>
    <row r="25" spans="1:7" x14ac:dyDescent="0.2">
      <c r="A25" s="3"/>
      <c r="B25" s="26" t="s">
        <v>14</v>
      </c>
      <c r="C25" s="312"/>
      <c r="D25" s="312"/>
      <c r="E25" s="313"/>
      <c r="F25" s="27"/>
    </row>
    <row r="26" spans="1:7" x14ac:dyDescent="0.2">
      <c r="A26" s="3"/>
      <c r="B26" s="26" t="s">
        <v>15</v>
      </c>
      <c r="C26" s="312"/>
      <c r="D26" s="312"/>
      <c r="E26" s="313"/>
      <c r="F26" s="27"/>
    </row>
    <row r="27" spans="1:7" x14ac:dyDescent="0.2">
      <c r="A27" s="3"/>
      <c r="B27" s="26" t="s">
        <v>16</v>
      </c>
      <c r="C27" s="312"/>
      <c r="D27" s="312"/>
      <c r="E27" s="313"/>
      <c r="F27" s="27"/>
    </row>
    <row r="28" spans="1:7" ht="15" thickBot="1" x14ac:dyDescent="0.25">
      <c r="A28" s="3"/>
      <c r="B28" s="28" t="s">
        <v>17</v>
      </c>
      <c r="C28" s="305"/>
      <c r="D28" s="305"/>
      <c r="E28" s="306"/>
      <c r="F28" s="27"/>
    </row>
    <row r="29" spans="1:7" x14ac:dyDescent="0.2">
      <c r="A29" s="3"/>
      <c r="B29" s="180"/>
      <c r="C29" s="304"/>
      <c r="D29" s="304"/>
      <c r="E29" s="304"/>
      <c r="F29" s="27"/>
    </row>
    <row r="30" spans="1:7" ht="15" thickBot="1" x14ac:dyDescent="0.25">
      <c r="A30" s="3"/>
      <c r="B30" s="180"/>
      <c r="C30" s="304"/>
      <c r="D30" s="304"/>
      <c r="E30" s="304"/>
      <c r="F30" s="27"/>
    </row>
    <row r="31" spans="1:7" ht="15.75" thickBot="1" x14ac:dyDescent="0.3">
      <c r="A31" s="3"/>
      <c r="B31" s="307" t="s">
        <v>18</v>
      </c>
      <c r="C31" s="308"/>
      <c r="D31" s="308"/>
      <c r="E31" s="309"/>
      <c r="F31" s="27"/>
      <c r="G31" s="19"/>
    </row>
    <row r="32" spans="1:7" x14ac:dyDescent="0.2">
      <c r="A32" s="3"/>
      <c r="B32" s="25" t="s">
        <v>12</v>
      </c>
      <c r="C32" s="310"/>
      <c r="D32" s="310"/>
      <c r="E32" s="311"/>
      <c r="F32" s="5"/>
    </row>
    <row r="33" spans="1:7" x14ac:dyDescent="0.2">
      <c r="A33" s="3"/>
      <c r="B33" s="26" t="s">
        <v>13</v>
      </c>
      <c r="C33" s="312"/>
      <c r="D33" s="312"/>
      <c r="E33" s="313"/>
      <c r="F33" s="5"/>
    </row>
    <row r="34" spans="1:7" x14ac:dyDescent="0.2">
      <c r="A34" s="3"/>
      <c r="B34" s="26" t="s">
        <v>14</v>
      </c>
      <c r="C34" s="312"/>
      <c r="D34" s="312"/>
      <c r="E34" s="313"/>
      <c r="F34" s="5"/>
    </row>
    <row r="35" spans="1:7" x14ac:dyDescent="0.2">
      <c r="A35" s="3"/>
      <c r="B35" s="26" t="s">
        <v>15</v>
      </c>
      <c r="C35" s="312"/>
      <c r="D35" s="312"/>
      <c r="E35" s="313"/>
      <c r="F35" s="5"/>
    </row>
    <row r="36" spans="1:7" x14ac:dyDescent="0.2">
      <c r="A36" s="3"/>
      <c r="B36" s="26" t="s">
        <v>19</v>
      </c>
      <c r="C36" s="312"/>
      <c r="D36" s="312"/>
      <c r="E36" s="313"/>
      <c r="F36" s="5"/>
    </row>
    <row r="37" spans="1:7" ht="15" thickBot="1" x14ac:dyDescent="0.25">
      <c r="A37" s="3"/>
      <c r="B37" s="28" t="s">
        <v>17</v>
      </c>
      <c r="C37" s="305"/>
      <c r="D37" s="305"/>
      <c r="E37" s="306"/>
      <c r="F37" s="5"/>
    </row>
    <row r="38" spans="1:7" x14ac:dyDescent="0.2">
      <c r="A38" s="3"/>
      <c r="B38" s="180"/>
      <c r="C38" s="304"/>
      <c r="D38" s="304"/>
      <c r="E38" s="304"/>
      <c r="F38" s="5"/>
    </row>
    <row r="39" spans="1:7" ht="15" thickBot="1" x14ac:dyDescent="0.25">
      <c r="A39" s="3"/>
      <c r="B39" s="180"/>
      <c r="C39" s="304"/>
      <c r="D39" s="304"/>
      <c r="E39" s="304"/>
      <c r="F39" s="5"/>
    </row>
    <row r="40" spans="1:7" ht="30.75" thickBot="1" x14ac:dyDescent="0.3">
      <c r="A40" s="3"/>
      <c r="B40" s="82" t="s">
        <v>20</v>
      </c>
      <c r="C40" s="81"/>
      <c r="E40" s="2"/>
      <c r="F40" s="5"/>
      <c r="G40" s="19"/>
    </row>
    <row r="41" spans="1:7" x14ac:dyDescent="0.2">
      <c r="A41" s="3"/>
      <c r="B41" s="2"/>
      <c r="C41" s="2"/>
      <c r="D41" s="2"/>
      <c r="E41" s="2"/>
      <c r="F41" s="5"/>
    </row>
    <row r="42" spans="1:7" x14ac:dyDescent="0.2">
      <c r="A42" s="3"/>
      <c r="B42" s="2"/>
      <c r="C42" s="2"/>
      <c r="D42" s="2"/>
      <c r="E42" s="2"/>
      <c r="F42" s="5"/>
    </row>
    <row r="43" spans="1:7" ht="15" thickBot="1" x14ac:dyDescent="0.25">
      <c r="A43" s="7"/>
      <c r="B43" s="29"/>
      <c r="C43" s="30"/>
      <c r="D43" s="8"/>
      <c r="E43" s="8"/>
      <c r="F43" s="31">
        <v>1</v>
      </c>
    </row>
  </sheetData>
  <sheetProtection algorithmName="SHA-512" hashValue="0USq8q4p8MxTy4Zmc4mWP21aDwWFHYF4wlMns1+9fTRzIImQXekvGxAQ/gVV7UEogFSyMhoo5Oauk9AvQ/iVwA==" saltValue="vjBTkYMruqWA7Z6c3Tmm/w==" spinCount="100000" sheet="1" selectLockedCells="1"/>
  <mergeCells count="31">
    <mergeCell ref="C11:E11"/>
    <mergeCell ref="B2:E2"/>
    <mergeCell ref="B3:E3"/>
    <mergeCell ref="B8:E8"/>
    <mergeCell ref="C9:E9"/>
    <mergeCell ref="C10:E10"/>
    <mergeCell ref="C27:E27"/>
    <mergeCell ref="C12:E12"/>
    <mergeCell ref="C15:E15"/>
    <mergeCell ref="C16:E16"/>
    <mergeCell ref="C17:E17"/>
    <mergeCell ref="C18:E18"/>
    <mergeCell ref="C19:E19"/>
    <mergeCell ref="B22:E22"/>
    <mergeCell ref="C23:E23"/>
    <mergeCell ref="C24:E24"/>
    <mergeCell ref="C25:E25"/>
    <mergeCell ref="C26:E26"/>
    <mergeCell ref="C13:E13"/>
    <mergeCell ref="C39:E39"/>
    <mergeCell ref="C28:E28"/>
    <mergeCell ref="C29:E29"/>
    <mergeCell ref="C30:E30"/>
    <mergeCell ref="B31:E31"/>
    <mergeCell ref="C32:E32"/>
    <mergeCell ref="C33:E33"/>
    <mergeCell ref="C34:E34"/>
    <mergeCell ref="C35:E35"/>
    <mergeCell ref="C36:E36"/>
    <mergeCell ref="C37:E37"/>
    <mergeCell ref="C38:E38"/>
  </mergeCells>
  <phoneticPr fontId="45" type="noConversion"/>
  <pageMargins left="0.78740157480314965" right="0.23622047244094491" top="0.74803149606299213" bottom="0.74803149606299213" header="0.31496062992125984" footer="0.31496062992125984"/>
  <pageSetup paperSize="9" fitToHeight="0" orientation="portrait" r:id="rId1"/>
  <headerFooter>
    <oddHeader>&amp;C&amp;"Arial,Normal"&amp;12CARBON LEAKAGE INDIRECT
EMISSIONS INDIRECTES DE 2025</oddHeader>
    <oddFooter>&amp;LV 1.1&amp;C&amp;F&amp;R&amp;P / &amp;N</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Activité" prompt="Si nécessaire : choisir un deuxième code (cf. onglet PRODUITS)" xr:uid="{D19D4794-2314-4BEA-9C7A-7C8D6B4446D2}">
          <x14:formula1>
            <xm:f>'Zone de liste'!$B$3:$B$18</xm:f>
          </x14:formula1>
          <xm:sqref>C13:E13</xm:sqref>
        </x14:dataValidation>
        <x14:dataValidation type="list" allowBlank="1" showInputMessage="1" showErrorMessage="1" promptTitle="Activité" prompt="Si nécessaire : choisir un 3ème code (cf. onglet PRODUITS)" xr:uid="{11F6CFB9-06A3-4057-BA7C-C9D179850992}">
          <x14:formula1>
            <xm:f>'Zone de liste'!$B$3:$B$18</xm:f>
          </x14:formula1>
          <xm:sqref>C15:E15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pageSetUpPr fitToPage="1"/>
  </sheetPr>
  <dimension ref="A1:K418"/>
  <sheetViews>
    <sheetView showRuler="0" view="pageLayout" zoomScaleNormal="80" workbookViewId="0">
      <selection activeCell="G324" sqref="G324"/>
    </sheetView>
  </sheetViews>
  <sheetFormatPr baseColWidth="10" defaultColWidth="11.42578125" defaultRowHeight="15" x14ac:dyDescent="0.25"/>
  <cols>
    <col min="1" max="1" width="13.5703125" style="103" customWidth="1"/>
    <col min="2" max="2" width="99.7109375" style="102" customWidth="1"/>
    <col min="3" max="3" width="0.42578125" style="152" customWidth="1"/>
    <col min="4" max="4" width="15.85546875" style="152" customWidth="1"/>
    <col min="5" max="5" width="7.85546875" style="103" customWidth="1"/>
    <col min="6" max="6" width="19.7109375" customWidth="1"/>
    <col min="7" max="7" width="12.7109375" customWidth="1"/>
    <col min="9" max="9" width="1.85546875" customWidth="1"/>
  </cols>
  <sheetData>
    <row r="1" spans="1:11" ht="20.100000000000001" customHeight="1" thickBot="1" x14ac:dyDescent="0.3">
      <c r="A1" s="213"/>
      <c r="B1" s="214"/>
      <c r="C1" s="215"/>
      <c r="D1" s="215"/>
      <c r="E1" s="270"/>
      <c r="F1" s="183"/>
      <c r="G1" s="183"/>
      <c r="H1" s="183"/>
      <c r="I1" s="183"/>
      <c r="J1" s="183"/>
      <c r="K1" s="183"/>
    </row>
    <row r="2" spans="1:11" ht="39.6" customHeight="1" thickBot="1" x14ac:dyDescent="0.3">
      <c r="A2" s="447" t="s">
        <v>136</v>
      </c>
      <c r="B2" s="448"/>
      <c r="C2" s="267"/>
      <c r="D2" s="266"/>
      <c r="E2" s="267"/>
      <c r="F2" s="267"/>
      <c r="G2" s="266"/>
      <c r="H2" s="265"/>
      <c r="I2" s="183"/>
      <c r="J2" s="217" t="s">
        <v>1058</v>
      </c>
      <c r="K2" s="218">
        <v>2025</v>
      </c>
    </row>
    <row r="3" spans="1:11" ht="36.950000000000003" customHeight="1" thickBot="1" x14ac:dyDescent="0.3">
      <c r="A3" s="219"/>
      <c r="B3" s="220" t="s">
        <v>1100</v>
      </c>
      <c r="C3" s="220"/>
      <c r="D3" s="221"/>
      <c r="E3" s="270"/>
      <c r="F3" s="183"/>
      <c r="G3" s="221"/>
      <c r="H3" s="183"/>
      <c r="I3" s="183"/>
      <c r="J3" s="183"/>
      <c r="K3" s="183"/>
    </row>
    <row r="4" spans="1:11" s="105" customFormat="1" ht="46.5" customHeight="1" thickBot="1" x14ac:dyDescent="0.3">
      <c r="A4" s="216" t="s">
        <v>88</v>
      </c>
      <c r="B4" s="216" t="s">
        <v>69</v>
      </c>
      <c r="C4" s="267" t="s">
        <v>1031</v>
      </c>
      <c r="D4" s="216" t="s">
        <v>1057</v>
      </c>
      <c r="E4" s="269" t="s">
        <v>89</v>
      </c>
      <c r="F4" s="216" t="s">
        <v>1099</v>
      </c>
      <c r="G4" s="216" t="s">
        <v>1059</v>
      </c>
      <c r="H4" s="216" t="s">
        <v>116</v>
      </c>
      <c r="I4" s="222"/>
      <c r="J4" s="222"/>
      <c r="K4" s="222"/>
    </row>
    <row r="5" spans="1:11" ht="33.950000000000003" customHeight="1" x14ac:dyDescent="0.25">
      <c r="A5" s="223" t="s">
        <v>137</v>
      </c>
      <c r="B5" s="224" t="s">
        <v>138</v>
      </c>
      <c r="C5" s="225">
        <v>2</v>
      </c>
      <c r="D5" s="226">
        <f>G5*((1-H5)^($K$2-2021))</f>
        <v>0.76568615519985295</v>
      </c>
      <c r="E5" s="272" t="s">
        <v>1097</v>
      </c>
      <c r="F5" s="276" t="s">
        <v>97</v>
      </c>
      <c r="G5" s="226">
        <v>0.8</v>
      </c>
      <c r="H5" s="226">
        <v>1.09E-2</v>
      </c>
      <c r="I5" s="183"/>
      <c r="J5" s="183"/>
      <c r="K5" s="183"/>
    </row>
    <row r="6" spans="1:11" x14ac:dyDescent="0.25">
      <c r="A6" s="227" t="s">
        <v>123</v>
      </c>
      <c r="B6" s="228" t="s">
        <v>121</v>
      </c>
      <c r="C6" s="229">
        <v>3</v>
      </c>
      <c r="D6" s="226">
        <f>G6*((1-H6)^($K$2-2021))</f>
        <v>0.86522535537583378</v>
      </c>
      <c r="E6" s="271" t="s">
        <v>1098</v>
      </c>
      <c r="F6" s="276" t="s">
        <v>97</v>
      </c>
      <c r="G6" s="226">
        <v>0.90400000000000003</v>
      </c>
      <c r="H6" s="226">
        <v>1.09E-2</v>
      </c>
      <c r="I6" s="183"/>
      <c r="J6" s="183"/>
      <c r="K6" s="183"/>
    </row>
    <row r="7" spans="1:11" x14ac:dyDescent="0.25">
      <c r="A7" s="227" t="s">
        <v>128</v>
      </c>
      <c r="B7" s="228" t="s">
        <v>386</v>
      </c>
      <c r="C7" s="229">
        <v>3</v>
      </c>
      <c r="D7" s="226">
        <f t="shared" ref="D7:D70" si="0">G7*((1-H7)^($K$2-2021))</f>
        <v>0.31488843132593952</v>
      </c>
      <c r="E7" s="271" t="s">
        <v>1098</v>
      </c>
      <c r="F7" s="276" t="s">
        <v>97</v>
      </c>
      <c r="G7" s="226">
        <v>0.32900000000000001</v>
      </c>
      <c r="H7" s="226">
        <v>1.09E-2</v>
      </c>
      <c r="I7" s="183"/>
      <c r="J7" s="183"/>
      <c r="K7" s="183"/>
    </row>
    <row r="8" spans="1:11" x14ac:dyDescent="0.25">
      <c r="A8" s="227" t="s">
        <v>129</v>
      </c>
      <c r="B8" s="228" t="s">
        <v>387</v>
      </c>
      <c r="C8" s="229">
        <v>3</v>
      </c>
      <c r="D8" s="226">
        <f t="shared" si="0"/>
        <v>0.42399870844191856</v>
      </c>
      <c r="E8" s="271" t="s">
        <v>1098</v>
      </c>
      <c r="F8" s="276" t="s">
        <v>97</v>
      </c>
      <c r="G8" s="226">
        <v>0.443</v>
      </c>
      <c r="H8" s="226">
        <v>1.09E-2</v>
      </c>
      <c r="I8" s="183"/>
      <c r="J8" s="183"/>
      <c r="K8" s="183"/>
    </row>
    <row r="9" spans="1:11" x14ac:dyDescent="0.25">
      <c r="A9" s="230" t="s">
        <v>130</v>
      </c>
      <c r="B9" s="231" t="s">
        <v>90</v>
      </c>
      <c r="C9" s="232">
        <v>3</v>
      </c>
      <c r="D9" s="226">
        <f t="shared" si="0"/>
        <v>0.42399870844191856</v>
      </c>
      <c r="E9" s="271" t="s">
        <v>1098</v>
      </c>
      <c r="F9" s="276" t="s">
        <v>97</v>
      </c>
      <c r="G9" s="233">
        <v>0.443</v>
      </c>
      <c r="H9" s="226">
        <v>1.09E-2</v>
      </c>
      <c r="I9" s="183"/>
      <c r="J9" s="183"/>
      <c r="K9" s="183"/>
    </row>
    <row r="10" spans="1:11" x14ac:dyDescent="0.25">
      <c r="A10" s="230" t="s">
        <v>130</v>
      </c>
      <c r="B10" s="231" t="s">
        <v>1035</v>
      </c>
      <c r="C10" s="234">
        <v>2</v>
      </c>
      <c r="D10" s="226">
        <f t="shared" si="0"/>
        <v>0.76568615519985295</v>
      </c>
      <c r="E10" s="272" t="s">
        <v>1097</v>
      </c>
      <c r="F10" s="276" t="s">
        <v>97</v>
      </c>
      <c r="G10" s="233">
        <v>0.8</v>
      </c>
      <c r="H10" s="226">
        <v>1.09E-2</v>
      </c>
      <c r="I10" s="183"/>
      <c r="J10" s="183"/>
      <c r="K10" s="183"/>
    </row>
    <row r="11" spans="1:11" ht="26.1" customHeight="1" x14ac:dyDescent="0.25">
      <c r="A11" s="230" t="s">
        <v>130</v>
      </c>
      <c r="B11" s="231" t="s">
        <v>892</v>
      </c>
      <c r="C11" s="232">
        <v>3</v>
      </c>
      <c r="D11" s="226">
        <f t="shared" si="0"/>
        <v>0.2488480004399522</v>
      </c>
      <c r="E11" s="271" t="s">
        <v>1098</v>
      </c>
      <c r="F11" s="276" t="s">
        <v>97</v>
      </c>
      <c r="G11" s="233">
        <v>0.26</v>
      </c>
      <c r="H11" s="226">
        <v>1.09E-2</v>
      </c>
      <c r="I11" s="183"/>
      <c r="J11" s="183"/>
      <c r="K11" s="183"/>
    </row>
    <row r="12" spans="1:11" ht="23.45" customHeight="1" x14ac:dyDescent="0.25">
      <c r="A12" s="230" t="s">
        <v>130</v>
      </c>
      <c r="B12" s="231" t="s">
        <v>895</v>
      </c>
      <c r="C12" s="232">
        <v>3</v>
      </c>
      <c r="D12" s="226">
        <f t="shared" si="0"/>
        <v>0.37327200065992827</v>
      </c>
      <c r="E12" s="271" t="s">
        <v>1098</v>
      </c>
      <c r="F12" s="276" t="s">
        <v>97</v>
      </c>
      <c r="G12" s="233">
        <v>0.39</v>
      </c>
      <c r="H12" s="226">
        <v>1.09E-2</v>
      </c>
      <c r="I12" s="183"/>
      <c r="J12" s="183"/>
      <c r="K12" s="183"/>
    </row>
    <row r="13" spans="1:11" ht="30" x14ac:dyDescent="0.25">
      <c r="A13" s="227" t="s">
        <v>752</v>
      </c>
      <c r="B13" s="228" t="s">
        <v>753</v>
      </c>
      <c r="C13" s="225">
        <v>2</v>
      </c>
      <c r="D13" s="226">
        <f t="shared" si="0"/>
        <v>0.76568615519985295</v>
      </c>
      <c r="E13" s="272" t="s">
        <v>1097</v>
      </c>
      <c r="F13" s="276" t="s">
        <v>97</v>
      </c>
      <c r="G13" s="226">
        <v>0.8</v>
      </c>
      <c r="H13" s="226">
        <v>1.09E-2</v>
      </c>
      <c r="I13" s="183"/>
      <c r="J13" s="183"/>
      <c r="K13" s="183"/>
    </row>
    <row r="14" spans="1:11" x14ac:dyDescent="0.25">
      <c r="A14" s="227" t="s">
        <v>388</v>
      </c>
      <c r="B14" s="228" t="s">
        <v>441</v>
      </c>
      <c r="C14" s="229">
        <v>3</v>
      </c>
      <c r="D14" s="226">
        <f t="shared" si="0"/>
        <v>0.76664326289385276</v>
      </c>
      <c r="E14" s="271" t="s">
        <v>1098</v>
      </c>
      <c r="F14" s="276" t="s">
        <v>97</v>
      </c>
      <c r="G14" s="226">
        <v>0.80100000000000005</v>
      </c>
      <c r="H14" s="226">
        <v>1.09E-2</v>
      </c>
      <c r="I14" s="183"/>
      <c r="J14" s="183"/>
      <c r="K14" s="183"/>
    </row>
    <row r="15" spans="1:11" x14ac:dyDescent="0.25">
      <c r="A15" s="227" t="s">
        <v>389</v>
      </c>
      <c r="B15" s="228" t="s">
        <v>442</v>
      </c>
      <c r="C15" s="229">
        <v>3</v>
      </c>
      <c r="D15" s="226">
        <f t="shared" si="0"/>
        <v>0.61733446262988145</v>
      </c>
      <c r="E15" s="271" t="s">
        <v>1098</v>
      </c>
      <c r="F15" s="276" t="s">
        <v>97</v>
      </c>
      <c r="G15" s="226">
        <v>0.64500000000000002</v>
      </c>
      <c r="H15" s="226">
        <v>1.09E-2</v>
      </c>
      <c r="I15" s="183"/>
      <c r="J15" s="183"/>
      <c r="K15" s="183"/>
    </row>
    <row r="16" spans="1:11" ht="30" x14ac:dyDescent="0.25">
      <c r="A16" s="227" t="s">
        <v>390</v>
      </c>
      <c r="B16" s="228" t="s">
        <v>443</v>
      </c>
      <c r="C16" s="229">
        <v>3</v>
      </c>
      <c r="D16" s="226">
        <f t="shared" si="0"/>
        <v>0.61733446262988145</v>
      </c>
      <c r="E16" s="271" t="s">
        <v>1098</v>
      </c>
      <c r="F16" s="276" t="s">
        <v>97</v>
      </c>
      <c r="G16" s="226">
        <v>0.64500000000000002</v>
      </c>
      <c r="H16" s="226">
        <v>1.09E-2</v>
      </c>
      <c r="I16" s="183"/>
      <c r="J16" s="183"/>
      <c r="K16" s="183"/>
    </row>
    <row r="17" spans="1:11" x14ac:dyDescent="0.25">
      <c r="A17" s="227" t="s">
        <v>391</v>
      </c>
      <c r="B17" s="228" t="s">
        <v>444</v>
      </c>
      <c r="C17" s="229">
        <v>3</v>
      </c>
      <c r="D17" s="226">
        <f t="shared" si="0"/>
        <v>0.61733446262988145</v>
      </c>
      <c r="E17" s="271" t="s">
        <v>1098</v>
      </c>
      <c r="F17" s="276" t="s">
        <v>97</v>
      </c>
      <c r="G17" s="226">
        <v>0.64500000000000002</v>
      </c>
      <c r="H17" s="226">
        <v>1.09E-2</v>
      </c>
      <c r="I17" s="183"/>
      <c r="J17" s="183"/>
      <c r="K17" s="183"/>
    </row>
    <row r="18" spans="1:11" ht="30" x14ac:dyDescent="0.25">
      <c r="A18" s="227" t="s">
        <v>392</v>
      </c>
      <c r="B18" s="228" t="s">
        <v>445</v>
      </c>
      <c r="C18" s="229">
        <v>3</v>
      </c>
      <c r="D18" s="226">
        <f t="shared" si="0"/>
        <v>0.61733446262988145</v>
      </c>
      <c r="E18" s="271" t="s">
        <v>1098</v>
      </c>
      <c r="F18" s="276" t="s">
        <v>97</v>
      </c>
      <c r="G18" s="226">
        <v>0.64500000000000002</v>
      </c>
      <c r="H18" s="226">
        <v>1.09E-2</v>
      </c>
      <c r="I18" s="183"/>
      <c r="J18" s="183"/>
      <c r="K18" s="183"/>
    </row>
    <row r="19" spans="1:11" ht="30" x14ac:dyDescent="0.25">
      <c r="A19" s="227" t="s">
        <v>393</v>
      </c>
      <c r="B19" s="228" t="s">
        <v>446</v>
      </c>
      <c r="C19" s="229">
        <v>3</v>
      </c>
      <c r="D19" s="226">
        <f t="shared" si="0"/>
        <v>0.61733446262988145</v>
      </c>
      <c r="E19" s="271" t="s">
        <v>1098</v>
      </c>
      <c r="F19" s="276" t="s">
        <v>97</v>
      </c>
      <c r="G19" s="226">
        <v>0.64500000000000002</v>
      </c>
      <c r="H19" s="226">
        <v>1.09E-2</v>
      </c>
      <c r="I19" s="183"/>
      <c r="J19" s="183"/>
      <c r="K19" s="183"/>
    </row>
    <row r="20" spans="1:11" x14ac:dyDescent="0.25">
      <c r="A20" s="227" t="s">
        <v>394</v>
      </c>
      <c r="B20" s="228" t="s">
        <v>447</v>
      </c>
      <c r="C20" s="229">
        <v>3</v>
      </c>
      <c r="D20" s="226">
        <f t="shared" si="0"/>
        <v>0.61733446262988145</v>
      </c>
      <c r="E20" s="271" t="s">
        <v>1098</v>
      </c>
      <c r="F20" s="276" t="s">
        <v>97</v>
      </c>
      <c r="G20" s="226">
        <v>0.64500000000000002</v>
      </c>
      <c r="H20" s="226">
        <v>1.09E-2</v>
      </c>
      <c r="I20" s="183"/>
      <c r="J20" s="183"/>
      <c r="K20" s="183"/>
    </row>
    <row r="21" spans="1:11" x14ac:dyDescent="0.25">
      <c r="A21" s="227" t="s">
        <v>395</v>
      </c>
      <c r="B21" s="228" t="s">
        <v>448</v>
      </c>
      <c r="C21" s="229">
        <v>3</v>
      </c>
      <c r="D21" s="226">
        <f t="shared" si="0"/>
        <v>0.61733446262988145</v>
      </c>
      <c r="E21" s="271" t="s">
        <v>1098</v>
      </c>
      <c r="F21" s="276" t="s">
        <v>97</v>
      </c>
      <c r="G21" s="226">
        <v>0.64500000000000002</v>
      </c>
      <c r="H21" s="226">
        <v>1.09E-2</v>
      </c>
      <c r="I21" s="183"/>
      <c r="J21" s="183"/>
      <c r="K21" s="183"/>
    </row>
    <row r="22" spans="1:11" ht="30" x14ac:dyDescent="0.25">
      <c r="A22" s="227" t="s">
        <v>396</v>
      </c>
      <c r="B22" s="228" t="s">
        <v>449</v>
      </c>
      <c r="C22" s="229">
        <v>3</v>
      </c>
      <c r="D22" s="226">
        <f t="shared" si="0"/>
        <v>0.88532461694982989</v>
      </c>
      <c r="E22" s="271" t="s">
        <v>1098</v>
      </c>
      <c r="F22" s="276" t="s">
        <v>97</v>
      </c>
      <c r="G22" s="226">
        <v>0.92500000000000004</v>
      </c>
      <c r="H22" s="226">
        <v>1.09E-2</v>
      </c>
      <c r="I22" s="183"/>
      <c r="J22" s="183"/>
      <c r="K22" s="183"/>
    </row>
    <row r="23" spans="1:11" ht="45" x14ac:dyDescent="0.25">
      <c r="A23" s="227" t="s">
        <v>397</v>
      </c>
      <c r="B23" s="228" t="s">
        <v>450</v>
      </c>
      <c r="C23" s="229">
        <v>3</v>
      </c>
      <c r="D23" s="226">
        <f t="shared" si="0"/>
        <v>0.88532461694982989</v>
      </c>
      <c r="E23" s="271" t="s">
        <v>1098</v>
      </c>
      <c r="F23" s="276" t="s">
        <v>97</v>
      </c>
      <c r="G23" s="226">
        <v>0.92500000000000004</v>
      </c>
      <c r="H23" s="226">
        <v>1.09E-2</v>
      </c>
      <c r="I23" s="183"/>
      <c r="J23" s="183"/>
      <c r="K23" s="183"/>
    </row>
    <row r="24" spans="1:11" ht="45" x14ac:dyDescent="0.25">
      <c r="A24" s="227" t="s">
        <v>398</v>
      </c>
      <c r="B24" s="228" t="s">
        <v>451</v>
      </c>
      <c r="C24" s="229">
        <v>3</v>
      </c>
      <c r="D24" s="226">
        <f t="shared" si="0"/>
        <v>0.88532461694982989</v>
      </c>
      <c r="E24" s="271" t="s">
        <v>1098</v>
      </c>
      <c r="F24" s="276" t="s">
        <v>97</v>
      </c>
      <c r="G24" s="226">
        <v>0.92500000000000004</v>
      </c>
      <c r="H24" s="226">
        <v>1.09E-2</v>
      </c>
      <c r="I24" s="183"/>
      <c r="J24" s="183"/>
      <c r="K24" s="183"/>
    </row>
    <row r="25" spans="1:11" x14ac:dyDescent="0.25">
      <c r="A25" s="227" t="s">
        <v>399</v>
      </c>
      <c r="B25" s="228" t="s">
        <v>452</v>
      </c>
      <c r="C25" s="229">
        <v>3</v>
      </c>
      <c r="D25" s="226">
        <f t="shared" si="0"/>
        <v>0.88532461694982989</v>
      </c>
      <c r="E25" s="271" t="s">
        <v>1098</v>
      </c>
      <c r="F25" s="276" t="s">
        <v>97</v>
      </c>
      <c r="G25" s="226">
        <v>0.92500000000000004</v>
      </c>
      <c r="H25" s="226">
        <v>1.09E-2</v>
      </c>
      <c r="I25" s="183"/>
      <c r="J25" s="183"/>
      <c r="K25" s="183"/>
    </row>
    <row r="26" spans="1:11" ht="30" x14ac:dyDescent="0.25">
      <c r="A26" s="227" t="s">
        <v>400</v>
      </c>
      <c r="B26" s="228" t="s">
        <v>453</v>
      </c>
      <c r="C26" s="229">
        <v>3</v>
      </c>
      <c r="D26" s="226">
        <f t="shared" si="0"/>
        <v>0.25650486199195072</v>
      </c>
      <c r="E26" s="271" t="s">
        <v>1098</v>
      </c>
      <c r="F26" s="276" t="s">
        <v>97</v>
      </c>
      <c r="G26" s="226">
        <v>0.26800000000000002</v>
      </c>
      <c r="H26" s="226">
        <v>1.09E-2</v>
      </c>
      <c r="I26" s="183"/>
      <c r="J26" s="183"/>
      <c r="K26" s="183"/>
    </row>
    <row r="27" spans="1:11" ht="45" x14ac:dyDescent="0.25">
      <c r="A27" s="227" t="s">
        <v>401</v>
      </c>
      <c r="B27" s="228" t="s">
        <v>454</v>
      </c>
      <c r="C27" s="229">
        <v>3</v>
      </c>
      <c r="D27" s="226">
        <f t="shared" si="0"/>
        <v>0.25650486199195072</v>
      </c>
      <c r="E27" s="271" t="s">
        <v>1098</v>
      </c>
      <c r="F27" s="276" t="s">
        <v>97</v>
      </c>
      <c r="G27" s="226">
        <v>0.26800000000000002</v>
      </c>
      <c r="H27" s="226">
        <v>1.09E-2</v>
      </c>
      <c r="I27" s="183"/>
      <c r="J27" s="183"/>
      <c r="K27" s="183"/>
    </row>
    <row r="28" spans="1:11" x14ac:dyDescent="0.25">
      <c r="A28" s="227" t="s">
        <v>402</v>
      </c>
      <c r="B28" s="228" t="s">
        <v>455</v>
      </c>
      <c r="C28" s="229">
        <v>3</v>
      </c>
      <c r="D28" s="226">
        <f t="shared" si="0"/>
        <v>0.2488480004399522</v>
      </c>
      <c r="E28" s="271" t="s">
        <v>1098</v>
      </c>
      <c r="F28" s="276" t="s">
        <v>97</v>
      </c>
      <c r="G28" s="226">
        <v>0.26</v>
      </c>
      <c r="H28" s="226">
        <v>1.09E-2</v>
      </c>
      <c r="I28" s="183"/>
      <c r="J28" s="183"/>
      <c r="K28" s="183"/>
    </row>
    <row r="29" spans="1:11" x14ac:dyDescent="0.25">
      <c r="A29" s="227" t="s">
        <v>403</v>
      </c>
      <c r="B29" s="228" t="s">
        <v>456</v>
      </c>
      <c r="C29" s="229">
        <v>3</v>
      </c>
      <c r="D29" s="226">
        <f t="shared" si="0"/>
        <v>0.2488480004399522</v>
      </c>
      <c r="E29" s="271" t="s">
        <v>1098</v>
      </c>
      <c r="F29" s="276" t="s">
        <v>97</v>
      </c>
      <c r="G29" s="226">
        <v>0.26</v>
      </c>
      <c r="H29" s="226">
        <v>1.09E-2</v>
      </c>
      <c r="I29" s="183"/>
      <c r="J29" s="183"/>
      <c r="K29" s="183"/>
    </row>
    <row r="30" spans="1:11" x14ac:dyDescent="0.25">
      <c r="A30" s="227" t="s">
        <v>404</v>
      </c>
      <c r="B30" s="228" t="s">
        <v>457</v>
      </c>
      <c r="C30" s="229">
        <v>3</v>
      </c>
      <c r="D30" s="226">
        <f t="shared" si="0"/>
        <v>0.2488480004399522</v>
      </c>
      <c r="E30" s="271" t="s">
        <v>1098</v>
      </c>
      <c r="F30" s="276" t="s">
        <v>97</v>
      </c>
      <c r="G30" s="226">
        <v>0.26</v>
      </c>
      <c r="H30" s="226">
        <v>1.09E-2</v>
      </c>
      <c r="I30" s="183"/>
      <c r="J30" s="183"/>
      <c r="K30" s="183"/>
    </row>
    <row r="31" spans="1:11" x14ac:dyDescent="0.25">
      <c r="A31" s="227" t="s">
        <v>405</v>
      </c>
      <c r="B31" s="228" t="s">
        <v>458</v>
      </c>
      <c r="C31" s="229">
        <v>3</v>
      </c>
      <c r="D31" s="226">
        <f t="shared" si="0"/>
        <v>0.2488480004399522</v>
      </c>
      <c r="E31" s="271" t="s">
        <v>1098</v>
      </c>
      <c r="F31" s="276" t="s">
        <v>97</v>
      </c>
      <c r="G31" s="226">
        <v>0.26</v>
      </c>
      <c r="H31" s="226">
        <v>1.09E-2</v>
      </c>
      <c r="I31" s="183"/>
      <c r="J31" s="183"/>
      <c r="K31" s="183"/>
    </row>
    <row r="32" spans="1:11" ht="30" x14ac:dyDescent="0.25">
      <c r="A32" s="227" t="s">
        <v>406</v>
      </c>
      <c r="B32" s="228" t="s">
        <v>459</v>
      </c>
      <c r="C32" s="225">
        <v>2</v>
      </c>
      <c r="D32" s="248">
        <f t="shared" si="0"/>
        <v>0.76568615519985295</v>
      </c>
      <c r="E32" s="272" t="s">
        <v>1097</v>
      </c>
      <c r="F32" s="276" t="s">
        <v>97</v>
      </c>
      <c r="G32" s="248">
        <v>0.8</v>
      </c>
      <c r="H32" s="248">
        <v>1.09E-2</v>
      </c>
      <c r="I32" s="183"/>
      <c r="J32" s="183"/>
      <c r="K32" s="183"/>
    </row>
    <row r="33" spans="1:11" ht="30" x14ac:dyDescent="0.25">
      <c r="A33" s="227" t="s">
        <v>407</v>
      </c>
      <c r="B33" s="228" t="s">
        <v>460</v>
      </c>
      <c r="C33" s="225">
        <v>2</v>
      </c>
      <c r="D33" s="226">
        <f t="shared" si="0"/>
        <v>0.76568615519985295</v>
      </c>
      <c r="E33" s="272" t="s">
        <v>1097</v>
      </c>
      <c r="F33" s="276" t="s">
        <v>97</v>
      </c>
      <c r="G33" s="226">
        <v>0.8</v>
      </c>
      <c r="H33" s="226">
        <v>1.09E-2</v>
      </c>
      <c r="I33" s="183"/>
      <c r="J33" s="183"/>
      <c r="K33" s="183"/>
    </row>
    <row r="34" spans="1:11" ht="45" x14ac:dyDescent="0.25">
      <c r="A34" s="227" t="s">
        <v>408</v>
      </c>
      <c r="B34" s="228" t="s">
        <v>461</v>
      </c>
      <c r="C34" s="225">
        <v>2</v>
      </c>
      <c r="D34" s="226">
        <f t="shared" si="0"/>
        <v>0.76568615519985295</v>
      </c>
      <c r="E34" s="272" t="s">
        <v>1097</v>
      </c>
      <c r="F34" s="276" t="s">
        <v>97</v>
      </c>
      <c r="G34" s="226">
        <v>0.8</v>
      </c>
      <c r="H34" s="226">
        <v>1.09E-2</v>
      </c>
      <c r="I34" s="183"/>
      <c r="J34" s="183"/>
      <c r="K34" s="183"/>
    </row>
    <row r="35" spans="1:11" x14ac:dyDescent="0.25">
      <c r="A35" s="227" t="s">
        <v>409</v>
      </c>
      <c r="B35" s="228" t="s">
        <v>462</v>
      </c>
      <c r="C35" s="225">
        <v>2</v>
      </c>
      <c r="D35" s="226">
        <f t="shared" si="0"/>
        <v>0.76568615519985295</v>
      </c>
      <c r="E35" s="272" t="s">
        <v>1097</v>
      </c>
      <c r="F35" s="276" t="s">
        <v>97</v>
      </c>
      <c r="G35" s="226">
        <v>0.8</v>
      </c>
      <c r="H35" s="226">
        <v>1.09E-2</v>
      </c>
      <c r="I35" s="183"/>
      <c r="J35" s="183"/>
      <c r="K35" s="183"/>
    </row>
    <row r="36" spans="1:11" x14ac:dyDescent="0.25">
      <c r="A36" s="227" t="s">
        <v>410</v>
      </c>
      <c r="B36" s="228" t="s">
        <v>463</v>
      </c>
      <c r="C36" s="225">
        <v>2</v>
      </c>
      <c r="D36" s="226">
        <f t="shared" si="0"/>
        <v>0.76568615519985295</v>
      </c>
      <c r="E36" s="272" t="s">
        <v>1097</v>
      </c>
      <c r="F36" s="276" t="s">
        <v>97</v>
      </c>
      <c r="G36" s="226">
        <v>0.8</v>
      </c>
      <c r="H36" s="226">
        <v>1.09E-2</v>
      </c>
      <c r="I36" s="183"/>
      <c r="J36" s="183"/>
      <c r="K36" s="183"/>
    </row>
    <row r="37" spans="1:11" ht="45" x14ac:dyDescent="0.25">
      <c r="A37" s="227" t="s">
        <v>411</v>
      </c>
      <c r="B37" s="228" t="s">
        <v>464</v>
      </c>
      <c r="C37" s="225">
        <v>2</v>
      </c>
      <c r="D37" s="226">
        <f t="shared" si="0"/>
        <v>0.76568615519985295</v>
      </c>
      <c r="E37" s="272" t="s">
        <v>1097</v>
      </c>
      <c r="F37" s="276" t="s">
        <v>97</v>
      </c>
      <c r="G37" s="226">
        <v>0.8</v>
      </c>
      <c r="H37" s="226">
        <v>1.09E-2</v>
      </c>
      <c r="I37" s="183"/>
      <c r="J37" s="183"/>
      <c r="K37" s="183"/>
    </row>
    <row r="38" spans="1:11" ht="45" x14ac:dyDescent="0.25">
      <c r="A38" s="227" t="s">
        <v>412</v>
      </c>
      <c r="B38" s="228" t="s">
        <v>465</v>
      </c>
      <c r="C38" s="229">
        <v>3</v>
      </c>
      <c r="D38" s="226">
        <f t="shared" si="0"/>
        <v>0.25650486199195072</v>
      </c>
      <c r="E38" s="271" t="s">
        <v>1098</v>
      </c>
      <c r="F38" s="276" t="s">
        <v>97</v>
      </c>
      <c r="G38" s="226">
        <v>0.26800000000000002</v>
      </c>
      <c r="H38" s="226">
        <v>1.09E-2</v>
      </c>
      <c r="I38" s="183"/>
      <c r="J38" s="183"/>
      <c r="K38" s="183"/>
    </row>
    <row r="39" spans="1:11" ht="45" x14ac:dyDescent="0.25">
      <c r="A39" s="227" t="s">
        <v>413</v>
      </c>
      <c r="B39" s="228" t="s">
        <v>466</v>
      </c>
      <c r="C39" s="229">
        <v>3</v>
      </c>
      <c r="D39" s="226">
        <f t="shared" si="0"/>
        <v>0.25650486199195072</v>
      </c>
      <c r="E39" s="271" t="s">
        <v>1098</v>
      </c>
      <c r="F39" s="276" t="s">
        <v>97</v>
      </c>
      <c r="G39" s="226">
        <v>0.26800000000000002</v>
      </c>
      <c r="H39" s="226">
        <v>1.09E-2</v>
      </c>
      <c r="I39" s="183"/>
      <c r="J39" s="183"/>
      <c r="K39" s="183"/>
    </row>
    <row r="40" spans="1:11" x14ac:dyDescent="0.25">
      <c r="A40" s="227" t="s">
        <v>414</v>
      </c>
      <c r="B40" s="228" t="s">
        <v>467</v>
      </c>
      <c r="C40" s="225">
        <v>2</v>
      </c>
      <c r="D40" s="226">
        <f t="shared" si="0"/>
        <v>0.76568615519985295</v>
      </c>
      <c r="E40" s="272" t="s">
        <v>1097</v>
      </c>
      <c r="F40" s="276" t="s">
        <v>97</v>
      </c>
      <c r="G40" s="226">
        <v>0.8</v>
      </c>
      <c r="H40" s="226">
        <v>1.09E-2</v>
      </c>
      <c r="I40" s="183"/>
      <c r="J40" s="183"/>
      <c r="K40" s="183"/>
    </row>
    <row r="41" spans="1:11" x14ac:dyDescent="0.25">
      <c r="A41" s="227" t="s">
        <v>415</v>
      </c>
      <c r="B41" s="228" t="s">
        <v>468</v>
      </c>
      <c r="C41" s="225">
        <v>2</v>
      </c>
      <c r="D41" s="226">
        <f t="shared" si="0"/>
        <v>0.76568615519985295</v>
      </c>
      <c r="E41" s="272" t="s">
        <v>1097</v>
      </c>
      <c r="F41" s="276" t="s">
        <v>97</v>
      </c>
      <c r="G41" s="226">
        <v>0.8</v>
      </c>
      <c r="H41" s="226">
        <v>1.09E-2</v>
      </c>
      <c r="I41" s="183"/>
      <c r="J41" s="183"/>
      <c r="K41" s="183"/>
    </row>
    <row r="42" spans="1:11" ht="30" x14ac:dyDescent="0.25">
      <c r="A42" s="227" t="s">
        <v>416</v>
      </c>
      <c r="B42" s="228" t="s">
        <v>469</v>
      </c>
      <c r="C42" s="225">
        <v>2</v>
      </c>
      <c r="D42" s="226">
        <f t="shared" si="0"/>
        <v>0.76568615519985295</v>
      </c>
      <c r="E42" s="272" t="s">
        <v>1097</v>
      </c>
      <c r="F42" s="276" t="s">
        <v>97</v>
      </c>
      <c r="G42" s="226">
        <v>0.8</v>
      </c>
      <c r="H42" s="226">
        <v>1.09E-2</v>
      </c>
      <c r="I42" s="183"/>
      <c r="J42" s="183"/>
      <c r="K42" s="183"/>
    </row>
    <row r="43" spans="1:11" x14ac:dyDescent="0.25">
      <c r="A43" s="227" t="s">
        <v>417</v>
      </c>
      <c r="B43" s="228" t="s">
        <v>470</v>
      </c>
      <c r="C43" s="229">
        <v>3</v>
      </c>
      <c r="D43" s="226">
        <f t="shared" si="0"/>
        <v>0.25650486199195072</v>
      </c>
      <c r="E43" s="271" t="s">
        <v>1098</v>
      </c>
      <c r="F43" s="276" t="s">
        <v>97</v>
      </c>
      <c r="G43" s="226">
        <v>0.26800000000000002</v>
      </c>
      <c r="H43" s="226">
        <v>1.09E-2</v>
      </c>
      <c r="I43" s="183"/>
      <c r="J43" s="183"/>
      <c r="K43" s="183"/>
    </row>
    <row r="44" spans="1:11" x14ac:dyDescent="0.25">
      <c r="A44" s="227" t="s">
        <v>418</v>
      </c>
      <c r="B44" s="228" t="s">
        <v>471</v>
      </c>
      <c r="C44" s="229">
        <v>3</v>
      </c>
      <c r="D44" s="226">
        <f t="shared" si="0"/>
        <v>0.25650486199195072</v>
      </c>
      <c r="E44" s="271" t="s">
        <v>1098</v>
      </c>
      <c r="F44" s="276" t="s">
        <v>97</v>
      </c>
      <c r="G44" s="226">
        <v>0.26800000000000002</v>
      </c>
      <c r="H44" s="226">
        <v>1.09E-2</v>
      </c>
      <c r="I44" s="183"/>
      <c r="J44" s="183"/>
      <c r="K44" s="183"/>
    </row>
    <row r="45" spans="1:11" ht="30" x14ac:dyDescent="0.25">
      <c r="A45" s="227" t="s">
        <v>419</v>
      </c>
      <c r="B45" s="228" t="s">
        <v>472</v>
      </c>
      <c r="C45" s="225">
        <v>2</v>
      </c>
      <c r="D45" s="226">
        <f t="shared" si="0"/>
        <v>0.76568615519985295</v>
      </c>
      <c r="E45" s="272" t="s">
        <v>1097</v>
      </c>
      <c r="F45" s="276" t="s">
        <v>97</v>
      </c>
      <c r="G45" s="226">
        <v>0.8</v>
      </c>
      <c r="H45" s="226">
        <v>1.09E-2</v>
      </c>
      <c r="I45" s="183"/>
      <c r="J45" s="183"/>
      <c r="K45" s="183"/>
    </row>
    <row r="46" spans="1:11" ht="30" x14ac:dyDescent="0.25">
      <c r="A46" s="227" t="s">
        <v>420</v>
      </c>
      <c r="B46" s="228" t="s">
        <v>473</v>
      </c>
      <c r="C46" s="225">
        <v>2</v>
      </c>
      <c r="D46" s="248">
        <f t="shared" si="0"/>
        <v>0.76568615519985295</v>
      </c>
      <c r="E46" s="272" t="s">
        <v>1097</v>
      </c>
      <c r="F46" s="276" t="s">
        <v>97</v>
      </c>
      <c r="G46" s="248">
        <v>0.8</v>
      </c>
      <c r="H46" s="248">
        <v>1.09E-2</v>
      </c>
      <c r="I46" s="183"/>
      <c r="J46" s="183"/>
      <c r="K46" s="183"/>
    </row>
    <row r="47" spans="1:11" x14ac:dyDescent="0.25">
      <c r="A47" s="227" t="s">
        <v>421</v>
      </c>
      <c r="B47" s="228" t="s">
        <v>474</v>
      </c>
      <c r="C47" s="225">
        <v>2</v>
      </c>
      <c r="D47" s="226">
        <f t="shared" si="0"/>
        <v>0.76568615519985295</v>
      </c>
      <c r="E47" s="272" t="s">
        <v>1097</v>
      </c>
      <c r="F47" s="276" t="s">
        <v>97</v>
      </c>
      <c r="G47" s="226">
        <v>0.8</v>
      </c>
      <c r="H47" s="226">
        <v>1.09E-2</v>
      </c>
      <c r="I47" s="183"/>
      <c r="J47" s="183"/>
      <c r="K47" s="183"/>
    </row>
    <row r="48" spans="1:11" ht="30" x14ac:dyDescent="0.25">
      <c r="A48" s="235" t="s">
        <v>494</v>
      </c>
      <c r="B48" s="236" t="s">
        <v>1004</v>
      </c>
      <c r="C48" s="229">
        <v>3</v>
      </c>
      <c r="D48" s="226">
        <f t="shared" si="0"/>
        <v>0</v>
      </c>
      <c r="E48" s="271" t="s">
        <v>1098</v>
      </c>
      <c r="F48" s="276" t="s">
        <v>97</v>
      </c>
      <c r="G48" s="226">
        <v>0</v>
      </c>
      <c r="H48" s="226">
        <v>1.09E-2</v>
      </c>
      <c r="I48" s="183"/>
      <c r="J48" s="183"/>
      <c r="K48" s="183"/>
    </row>
    <row r="49" spans="1:11" ht="45" x14ac:dyDescent="0.25">
      <c r="A49" s="227" t="s">
        <v>422</v>
      </c>
      <c r="B49" s="228" t="s">
        <v>475</v>
      </c>
      <c r="C49" s="229">
        <v>3</v>
      </c>
      <c r="D49" s="226">
        <f t="shared" si="0"/>
        <v>0.51492393937190106</v>
      </c>
      <c r="E49" s="271" t="s">
        <v>1098</v>
      </c>
      <c r="F49" s="276" t="s">
        <v>97</v>
      </c>
      <c r="G49" s="226">
        <v>0.53800000000000003</v>
      </c>
      <c r="H49" s="226">
        <v>1.09E-2</v>
      </c>
      <c r="I49" s="183"/>
      <c r="J49" s="183"/>
      <c r="K49" s="183"/>
    </row>
    <row r="50" spans="1:11" ht="30" x14ac:dyDescent="0.25">
      <c r="A50" s="235" t="s">
        <v>495</v>
      </c>
      <c r="B50" s="236" t="s">
        <v>1004</v>
      </c>
      <c r="C50" s="229">
        <v>3</v>
      </c>
      <c r="D50" s="226">
        <f t="shared" si="0"/>
        <v>0</v>
      </c>
      <c r="E50" s="271" t="s">
        <v>1098</v>
      </c>
      <c r="F50" s="276" t="s">
        <v>97</v>
      </c>
      <c r="G50" s="226">
        <v>0</v>
      </c>
      <c r="H50" s="226">
        <v>1.09E-2</v>
      </c>
      <c r="I50" s="183"/>
      <c r="J50" s="183"/>
      <c r="K50" s="183"/>
    </row>
    <row r="51" spans="1:11" ht="30" x14ac:dyDescent="0.25">
      <c r="A51" s="227" t="s">
        <v>423</v>
      </c>
      <c r="B51" s="228" t="s">
        <v>476</v>
      </c>
      <c r="C51" s="229">
        <v>3</v>
      </c>
      <c r="D51" s="226">
        <f t="shared" si="0"/>
        <v>0.51492393937190106</v>
      </c>
      <c r="E51" s="271" t="s">
        <v>1098</v>
      </c>
      <c r="F51" s="276" t="s">
        <v>97</v>
      </c>
      <c r="G51" s="226">
        <v>0.53800000000000003</v>
      </c>
      <c r="H51" s="226">
        <v>1.09E-2</v>
      </c>
      <c r="I51" s="183"/>
      <c r="J51" s="183"/>
      <c r="K51" s="183"/>
    </row>
    <row r="52" spans="1:11" ht="30" x14ac:dyDescent="0.25">
      <c r="A52" s="227" t="s">
        <v>424</v>
      </c>
      <c r="B52" s="228" t="s">
        <v>477</v>
      </c>
      <c r="C52" s="229">
        <v>3</v>
      </c>
      <c r="D52" s="226">
        <f t="shared" si="0"/>
        <v>0.51492393937190106</v>
      </c>
      <c r="E52" s="271" t="s">
        <v>1098</v>
      </c>
      <c r="F52" s="276" t="s">
        <v>97</v>
      </c>
      <c r="G52" s="226">
        <v>0.53800000000000003</v>
      </c>
      <c r="H52" s="226">
        <v>1.09E-2</v>
      </c>
      <c r="I52" s="183"/>
      <c r="J52" s="183"/>
      <c r="K52" s="183"/>
    </row>
    <row r="53" spans="1:11" ht="30" x14ac:dyDescent="0.25">
      <c r="A53" s="227" t="s">
        <v>425</v>
      </c>
      <c r="B53" s="228" t="s">
        <v>478</v>
      </c>
      <c r="C53" s="229">
        <v>3</v>
      </c>
      <c r="D53" s="226">
        <f t="shared" si="0"/>
        <v>0.51492393937190106</v>
      </c>
      <c r="E53" s="271" t="s">
        <v>1098</v>
      </c>
      <c r="F53" s="276" t="s">
        <v>97</v>
      </c>
      <c r="G53" s="226">
        <v>0.53800000000000003</v>
      </c>
      <c r="H53" s="226">
        <v>1.09E-2</v>
      </c>
      <c r="I53" s="183"/>
      <c r="J53" s="183"/>
      <c r="K53" s="183"/>
    </row>
    <row r="54" spans="1:11" ht="30" x14ac:dyDescent="0.25">
      <c r="A54" s="227" t="s">
        <v>426</v>
      </c>
      <c r="B54" s="228" t="s">
        <v>479</v>
      </c>
      <c r="C54" s="225">
        <v>2</v>
      </c>
      <c r="D54" s="226">
        <f t="shared" si="0"/>
        <v>0.76568615519985295</v>
      </c>
      <c r="E54" s="272" t="s">
        <v>1097</v>
      </c>
      <c r="F54" s="276" t="s">
        <v>97</v>
      </c>
      <c r="G54" s="226">
        <v>0.8</v>
      </c>
      <c r="H54" s="226">
        <v>1.09E-2</v>
      </c>
      <c r="I54" s="183"/>
      <c r="J54" s="183"/>
      <c r="K54" s="183"/>
    </row>
    <row r="55" spans="1:11" ht="30" x14ac:dyDescent="0.25">
      <c r="A55" s="227" t="s">
        <v>427</v>
      </c>
      <c r="B55" s="228" t="s">
        <v>480</v>
      </c>
      <c r="C55" s="229">
        <v>3</v>
      </c>
      <c r="D55" s="226">
        <f t="shared" si="0"/>
        <v>0.38571440068192592</v>
      </c>
      <c r="E55" s="271" t="s">
        <v>1098</v>
      </c>
      <c r="F55" s="276" t="s">
        <v>97</v>
      </c>
      <c r="G55" s="226">
        <v>0.40300000000000002</v>
      </c>
      <c r="H55" s="226">
        <v>1.09E-2</v>
      </c>
      <c r="I55" s="183"/>
      <c r="J55" s="183"/>
      <c r="K55" s="183"/>
    </row>
    <row r="56" spans="1:11" x14ac:dyDescent="0.25">
      <c r="A56" s="227" t="s">
        <v>428</v>
      </c>
      <c r="B56" s="228" t="s">
        <v>481</v>
      </c>
      <c r="C56" s="229">
        <v>3</v>
      </c>
      <c r="D56" s="226">
        <f t="shared" si="0"/>
        <v>0.51492393937190106</v>
      </c>
      <c r="E56" s="271" t="s">
        <v>1098</v>
      </c>
      <c r="F56" s="276" t="s">
        <v>97</v>
      </c>
      <c r="G56" s="226">
        <v>0.53800000000000003</v>
      </c>
      <c r="H56" s="226">
        <v>1.09E-2</v>
      </c>
      <c r="I56" s="183"/>
      <c r="J56" s="183"/>
      <c r="K56" s="183"/>
    </row>
    <row r="57" spans="1:11" x14ac:dyDescent="0.25">
      <c r="A57" s="227" t="s">
        <v>429</v>
      </c>
      <c r="B57" s="228" t="s">
        <v>482</v>
      </c>
      <c r="C57" s="225">
        <v>2</v>
      </c>
      <c r="D57" s="226">
        <f t="shared" si="0"/>
        <v>0.76568615519985295</v>
      </c>
      <c r="E57" s="272" t="s">
        <v>1097</v>
      </c>
      <c r="F57" s="276" t="s">
        <v>97</v>
      </c>
      <c r="G57" s="226">
        <v>0.8</v>
      </c>
      <c r="H57" s="226">
        <v>1.09E-2</v>
      </c>
      <c r="I57" s="183"/>
      <c r="J57" s="183"/>
      <c r="K57" s="183"/>
    </row>
    <row r="58" spans="1:11" x14ac:dyDescent="0.25">
      <c r="A58" s="227" t="s">
        <v>430</v>
      </c>
      <c r="B58" s="228" t="s">
        <v>483</v>
      </c>
      <c r="C58" s="225">
        <v>2</v>
      </c>
      <c r="D58" s="226">
        <f t="shared" si="0"/>
        <v>0.76568615519985295</v>
      </c>
      <c r="E58" s="272" t="s">
        <v>1097</v>
      </c>
      <c r="F58" s="276" t="s">
        <v>97</v>
      </c>
      <c r="G58" s="226">
        <v>0.8</v>
      </c>
      <c r="H58" s="226">
        <v>1.09E-2</v>
      </c>
      <c r="I58" s="183"/>
      <c r="J58" s="183"/>
      <c r="K58" s="183"/>
    </row>
    <row r="59" spans="1:11" x14ac:dyDescent="0.25">
      <c r="A59" s="227" t="s">
        <v>431</v>
      </c>
      <c r="B59" s="228" t="s">
        <v>484</v>
      </c>
      <c r="C59" s="225">
        <v>2</v>
      </c>
      <c r="D59" s="226">
        <f t="shared" si="0"/>
        <v>0.76568615519985295</v>
      </c>
      <c r="E59" s="272" t="s">
        <v>1097</v>
      </c>
      <c r="F59" s="276" t="s">
        <v>97</v>
      </c>
      <c r="G59" s="226">
        <v>0.8</v>
      </c>
      <c r="H59" s="226">
        <v>1.09E-2</v>
      </c>
      <c r="I59" s="183"/>
      <c r="J59" s="183"/>
      <c r="K59" s="183"/>
    </row>
    <row r="60" spans="1:11" ht="30" x14ac:dyDescent="0.25">
      <c r="A60" s="227" t="s">
        <v>432</v>
      </c>
      <c r="B60" s="228" t="s">
        <v>485</v>
      </c>
      <c r="C60" s="229">
        <v>3</v>
      </c>
      <c r="D60" s="248">
        <f t="shared" si="0"/>
        <v>0.38571440068192592</v>
      </c>
      <c r="E60" s="272" t="s">
        <v>1098</v>
      </c>
      <c r="F60" s="276" t="s">
        <v>97</v>
      </c>
      <c r="G60" s="248">
        <v>0.40300000000000002</v>
      </c>
      <c r="H60" s="248">
        <v>1.09E-2</v>
      </c>
      <c r="I60" s="183"/>
      <c r="J60" s="183"/>
      <c r="K60" s="183"/>
    </row>
    <row r="61" spans="1:11" ht="30" x14ac:dyDescent="0.25">
      <c r="A61" s="227" t="s">
        <v>433</v>
      </c>
      <c r="B61" s="228" t="s">
        <v>486</v>
      </c>
      <c r="C61" s="229">
        <v>3</v>
      </c>
      <c r="D61" s="226">
        <f t="shared" si="0"/>
        <v>0.38571440068192592</v>
      </c>
      <c r="E61" s="271" t="s">
        <v>1098</v>
      </c>
      <c r="F61" s="276" t="s">
        <v>97</v>
      </c>
      <c r="G61" s="226">
        <v>0.40300000000000002</v>
      </c>
      <c r="H61" s="226">
        <v>1.09E-2</v>
      </c>
      <c r="I61" s="183"/>
      <c r="J61" s="183"/>
      <c r="K61" s="183"/>
    </row>
    <row r="62" spans="1:11" ht="56.1" customHeight="1" x14ac:dyDescent="0.25">
      <c r="A62" s="227" t="s">
        <v>434</v>
      </c>
      <c r="B62" s="228" t="s">
        <v>487</v>
      </c>
      <c r="C62" s="225">
        <v>2</v>
      </c>
      <c r="D62" s="226">
        <f t="shared" si="0"/>
        <v>0.76568615519985295</v>
      </c>
      <c r="E62" s="272" t="s">
        <v>1097</v>
      </c>
      <c r="F62" s="276" t="s">
        <v>97</v>
      </c>
      <c r="G62" s="226">
        <v>0.8</v>
      </c>
      <c r="H62" s="226">
        <v>1.09E-2</v>
      </c>
      <c r="I62" s="183"/>
      <c r="J62" s="183"/>
      <c r="K62" s="183"/>
    </row>
    <row r="63" spans="1:11" x14ac:dyDescent="0.25">
      <c r="A63" s="227" t="s">
        <v>435</v>
      </c>
      <c r="B63" s="228" t="s">
        <v>488</v>
      </c>
      <c r="C63" s="225">
        <v>2</v>
      </c>
      <c r="D63" s="226">
        <f t="shared" si="0"/>
        <v>0.76568615519985295</v>
      </c>
      <c r="E63" s="272" t="s">
        <v>1097</v>
      </c>
      <c r="F63" s="276" t="s">
        <v>97</v>
      </c>
      <c r="G63" s="226">
        <v>0.8</v>
      </c>
      <c r="H63" s="226">
        <v>1.09E-2</v>
      </c>
      <c r="I63" s="183"/>
      <c r="J63" s="183"/>
      <c r="K63" s="183"/>
    </row>
    <row r="64" spans="1:11" ht="75" x14ac:dyDescent="0.25">
      <c r="A64" s="227" t="s">
        <v>436</v>
      </c>
      <c r="B64" s="228" t="s">
        <v>489</v>
      </c>
      <c r="C64" s="229">
        <v>3</v>
      </c>
      <c r="D64" s="226">
        <f t="shared" si="0"/>
        <v>0.38571440068192592</v>
      </c>
      <c r="E64" s="271" t="s">
        <v>1098</v>
      </c>
      <c r="F64" s="276" t="s">
        <v>97</v>
      </c>
      <c r="G64" s="226">
        <v>0.40300000000000002</v>
      </c>
      <c r="H64" s="226">
        <v>1.09E-2</v>
      </c>
      <c r="I64" s="183"/>
      <c r="J64" s="183"/>
      <c r="K64" s="183"/>
    </row>
    <row r="65" spans="1:11" x14ac:dyDescent="0.25">
      <c r="A65" s="227" t="s">
        <v>437</v>
      </c>
      <c r="B65" s="228" t="s">
        <v>490</v>
      </c>
      <c r="C65" s="229">
        <v>3</v>
      </c>
      <c r="D65" s="226">
        <f t="shared" si="0"/>
        <v>0.38571440068192592</v>
      </c>
      <c r="E65" s="271" t="s">
        <v>1098</v>
      </c>
      <c r="F65" s="276" t="s">
        <v>97</v>
      </c>
      <c r="G65" s="226">
        <v>0.40300000000000002</v>
      </c>
      <c r="H65" s="226">
        <v>1.09E-2</v>
      </c>
      <c r="I65" s="183"/>
      <c r="J65" s="183"/>
      <c r="K65" s="183"/>
    </row>
    <row r="66" spans="1:11" x14ac:dyDescent="0.25">
      <c r="A66" s="227" t="s">
        <v>438</v>
      </c>
      <c r="B66" s="228" t="s">
        <v>491</v>
      </c>
      <c r="C66" s="229">
        <v>3</v>
      </c>
      <c r="D66" s="226">
        <f t="shared" si="0"/>
        <v>0.38571440068192592</v>
      </c>
      <c r="E66" s="271" t="s">
        <v>1098</v>
      </c>
      <c r="F66" s="276" t="s">
        <v>97</v>
      </c>
      <c r="G66" s="226">
        <v>0.40300000000000002</v>
      </c>
      <c r="H66" s="226">
        <v>1.09E-2</v>
      </c>
      <c r="I66" s="183"/>
      <c r="J66" s="183"/>
      <c r="K66" s="183"/>
    </row>
    <row r="67" spans="1:11" x14ac:dyDescent="0.25">
      <c r="A67" s="227" t="s">
        <v>439</v>
      </c>
      <c r="B67" s="228" t="s">
        <v>492</v>
      </c>
      <c r="C67" s="229">
        <v>3</v>
      </c>
      <c r="D67" s="226">
        <f t="shared" si="0"/>
        <v>0.38571440068192592</v>
      </c>
      <c r="E67" s="271" t="s">
        <v>1098</v>
      </c>
      <c r="F67" s="276" t="s">
        <v>97</v>
      </c>
      <c r="G67" s="226">
        <v>0.40300000000000002</v>
      </c>
      <c r="H67" s="226">
        <v>1.09E-2</v>
      </c>
      <c r="I67" s="183"/>
      <c r="J67" s="183"/>
      <c r="K67" s="183"/>
    </row>
    <row r="68" spans="1:11" ht="45" x14ac:dyDescent="0.25">
      <c r="A68" s="227" t="s">
        <v>440</v>
      </c>
      <c r="B68" s="228" t="s">
        <v>493</v>
      </c>
      <c r="C68" s="225">
        <v>2</v>
      </c>
      <c r="D68" s="226">
        <f t="shared" si="0"/>
        <v>0.76568615519985295</v>
      </c>
      <c r="E68" s="272" t="s">
        <v>1097</v>
      </c>
      <c r="F68" s="276" t="s">
        <v>97</v>
      </c>
      <c r="G68" s="226">
        <v>0.8</v>
      </c>
      <c r="H68" s="226">
        <v>1.09E-2</v>
      </c>
      <c r="I68" s="183"/>
      <c r="J68" s="183"/>
      <c r="K68" s="183"/>
    </row>
    <row r="69" spans="1:11" ht="27.95" customHeight="1" x14ac:dyDescent="0.25">
      <c r="A69" s="235" t="s">
        <v>105</v>
      </c>
      <c r="B69" s="237" t="s">
        <v>1030</v>
      </c>
      <c r="C69" s="238"/>
      <c r="D69" s="226"/>
      <c r="E69" s="278"/>
      <c r="F69" s="279"/>
      <c r="G69" s="226"/>
      <c r="H69" s="226"/>
      <c r="I69" s="183"/>
      <c r="J69" s="183"/>
      <c r="K69" s="183"/>
    </row>
    <row r="70" spans="1:11" ht="45" x14ac:dyDescent="0.25">
      <c r="A70" s="230" t="s">
        <v>887</v>
      </c>
      <c r="B70" s="231" t="s">
        <v>888</v>
      </c>
      <c r="C70" s="234">
        <v>1</v>
      </c>
      <c r="D70" s="226">
        <f t="shared" si="0"/>
        <v>6.546616626958742</v>
      </c>
      <c r="E70" s="271" t="s">
        <v>1098</v>
      </c>
      <c r="F70" s="277" t="s">
        <v>1036</v>
      </c>
      <c r="G70" s="233">
        <v>6.84</v>
      </c>
      <c r="H70" s="226">
        <v>1.09E-2</v>
      </c>
      <c r="I70" s="183"/>
      <c r="J70" s="183"/>
      <c r="K70" s="183"/>
    </row>
    <row r="71" spans="1:11" ht="45" x14ac:dyDescent="0.25">
      <c r="A71" s="230" t="s">
        <v>889</v>
      </c>
      <c r="B71" s="231" t="s">
        <v>890</v>
      </c>
      <c r="C71" s="234">
        <v>1</v>
      </c>
      <c r="D71" s="226">
        <f t="shared" ref="D71:D134" si="1">G71*((1-H71)^($K$2-2021))</f>
        <v>0.17897913877796562</v>
      </c>
      <c r="E71" s="271" t="s">
        <v>1098</v>
      </c>
      <c r="F71" s="239" t="s">
        <v>1036</v>
      </c>
      <c r="G71" s="233">
        <v>0.187</v>
      </c>
      <c r="H71" s="226">
        <v>1.09E-2</v>
      </c>
      <c r="I71" s="183"/>
      <c r="J71" s="183"/>
      <c r="K71" s="183"/>
    </row>
    <row r="72" spans="1:11" ht="90.6" customHeight="1" x14ac:dyDescent="0.25">
      <c r="A72" s="227" t="s">
        <v>754</v>
      </c>
      <c r="B72" s="228" t="s">
        <v>755</v>
      </c>
      <c r="C72" s="225">
        <v>2</v>
      </c>
      <c r="D72" s="226">
        <f t="shared" si="1"/>
        <v>0.76568615519985295</v>
      </c>
      <c r="E72" s="272" t="s">
        <v>1097</v>
      </c>
      <c r="F72" s="276" t="s">
        <v>97</v>
      </c>
      <c r="G72" s="226">
        <v>0.8</v>
      </c>
      <c r="H72" s="226">
        <v>1.09E-2</v>
      </c>
      <c r="I72" s="183"/>
      <c r="J72" s="183"/>
      <c r="K72" s="183"/>
    </row>
    <row r="73" spans="1:11" ht="20.45" customHeight="1" x14ac:dyDescent="0.25">
      <c r="A73" s="223" t="s">
        <v>168</v>
      </c>
      <c r="B73" s="224" t="s">
        <v>169</v>
      </c>
      <c r="C73" s="225">
        <v>3</v>
      </c>
      <c r="D73" s="226">
        <f t="shared" si="1"/>
        <v>1.7668208031236605</v>
      </c>
      <c r="E73" s="271" t="s">
        <v>1098</v>
      </c>
      <c r="F73" s="276" t="s">
        <v>97</v>
      </c>
      <c r="G73" s="226">
        <v>1.8460000000000001</v>
      </c>
      <c r="H73" s="226">
        <v>1.09E-2</v>
      </c>
      <c r="I73" s="183"/>
      <c r="J73" s="183"/>
      <c r="K73" s="183"/>
    </row>
    <row r="74" spans="1:11" ht="23.1" customHeight="1" x14ac:dyDescent="0.25">
      <c r="A74" s="223" t="s">
        <v>170</v>
      </c>
      <c r="B74" s="224" t="s">
        <v>171</v>
      </c>
      <c r="C74" s="225">
        <v>2</v>
      </c>
      <c r="D74" s="226">
        <f t="shared" si="1"/>
        <v>0.76568615519985295</v>
      </c>
      <c r="E74" s="272" t="s">
        <v>1097</v>
      </c>
      <c r="F74" s="276" t="s">
        <v>97</v>
      </c>
      <c r="G74" s="226">
        <v>0.8</v>
      </c>
      <c r="H74" s="226">
        <v>1.09E-2</v>
      </c>
      <c r="I74" s="183"/>
      <c r="J74" s="183"/>
      <c r="K74" s="183"/>
    </row>
    <row r="75" spans="1:11" ht="24.6" customHeight="1" x14ac:dyDescent="0.25">
      <c r="A75" s="223" t="s">
        <v>172</v>
      </c>
      <c r="B75" s="240" t="s">
        <v>175</v>
      </c>
      <c r="C75" s="225">
        <v>2</v>
      </c>
      <c r="D75" s="226">
        <f t="shared" si="1"/>
        <v>0.76568615519985295</v>
      </c>
      <c r="E75" s="272" t="s">
        <v>1097</v>
      </c>
      <c r="F75" s="276" t="s">
        <v>97</v>
      </c>
      <c r="G75" s="226">
        <v>0.8</v>
      </c>
      <c r="H75" s="226">
        <v>1.09E-2</v>
      </c>
      <c r="I75" s="183"/>
      <c r="J75" s="183"/>
      <c r="K75" s="183"/>
    </row>
    <row r="76" spans="1:11" ht="45" x14ac:dyDescent="0.25">
      <c r="A76" s="241" t="s">
        <v>174</v>
      </c>
      <c r="B76" s="240" t="s">
        <v>173</v>
      </c>
      <c r="C76" s="234">
        <v>1</v>
      </c>
      <c r="D76" s="226">
        <f t="shared" si="1"/>
        <v>1.421304925589727</v>
      </c>
      <c r="E76" s="271" t="s">
        <v>1098</v>
      </c>
      <c r="F76" s="239" t="s">
        <v>1036</v>
      </c>
      <c r="G76" s="233">
        <v>1.4850000000000001</v>
      </c>
      <c r="H76" s="226">
        <v>1.09E-2</v>
      </c>
      <c r="I76" s="183"/>
      <c r="J76" s="183"/>
      <c r="K76" s="183"/>
    </row>
    <row r="77" spans="1:11" x14ac:dyDescent="0.25">
      <c r="A77" s="223" t="s">
        <v>176</v>
      </c>
      <c r="B77" s="224" t="s">
        <v>177</v>
      </c>
      <c r="C77" s="225">
        <v>2</v>
      </c>
      <c r="D77" s="226">
        <f t="shared" si="1"/>
        <v>0.76568615519985295</v>
      </c>
      <c r="E77" s="272" t="s">
        <v>1097</v>
      </c>
      <c r="F77" s="276" t="s">
        <v>97</v>
      </c>
      <c r="G77" s="226">
        <v>0.8</v>
      </c>
      <c r="H77" s="226">
        <v>1.09E-2</v>
      </c>
      <c r="I77" s="183"/>
      <c r="J77" s="183"/>
      <c r="K77" s="183"/>
    </row>
    <row r="78" spans="1:11" x14ac:dyDescent="0.25">
      <c r="A78" s="223" t="s">
        <v>183</v>
      </c>
      <c r="B78" s="242" t="s">
        <v>178</v>
      </c>
      <c r="C78" s="225">
        <v>2</v>
      </c>
      <c r="D78" s="226">
        <f t="shared" si="1"/>
        <v>0.76568615519985295</v>
      </c>
      <c r="E78" s="272" t="s">
        <v>1097</v>
      </c>
      <c r="F78" s="276" t="s">
        <v>97</v>
      </c>
      <c r="G78" s="226">
        <v>0.8</v>
      </c>
      <c r="H78" s="226">
        <v>1.09E-2</v>
      </c>
      <c r="I78" s="183"/>
      <c r="J78" s="183"/>
      <c r="K78" s="183"/>
    </row>
    <row r="79" spans="1:11" x14ac:dyDescent="0.25">
      <c r="A79" s="241" t="s">
        <v>184</v>
      </c>
      <c r="B79" s="224" t="s">
        <v>179</v>
      </c>
      <c r="C79" s="225">
        <v>3</v>
      </c>
      <c r="D79" s="226">
        <f t="shared" si="1"/>
        <v>57.426461639988965</v>
      </c>
      <c r="E79" s="271" t="s">
        <v>1098</v>
      </c>
      <c r="F79" s="276" t="s">
        <v>97</v>
      </c>
      <c r="G79" s="226">
        <v>60</v>
      </c>
      <c r="H79" s="226">
        <v>1.09E-2</v>
      </c>
      <c r="I79" s="183"/>
      <c r="J79" s="183"/>
      <c r="K79" s="183"/>
    </row>
    <row r="80" spans="1:11" x14ac:dyDescent="0.25">
      <c r="A80" s="243" t="s">
        <v>185</v>
      </c>
      <c r="B80" s="224" t="s">
        <v>180</v>
      </c>
      <c r="C80" s="225">
        <v>3</v>
      </c>
      <c r="D80" s="226">
        <f t="shared" si="1"/>
        <v>11.360868327777816</v>
      </c>
      <c r="E80" s="271" t="s">
        <v>1098</v>
      </c>
      <c r="F80" s="276" t="s">
        <v>97</v>
      </c>
      <c r="G80" s="226">
        <v>11.87</v>
      </c>
      <c r="H80" s="226">
        <v>1.09E-2</v>
      </c>
      <c r="I80" s="183"/>
      <c r="J80" s="183"/>
      <c r="K80" s="183"/>
    </row>
    <row r="81" spans="1:11" x14ac:dyDescent="0.25">
      <c r="A81" s="223" t="s">
        <v>186</v>
      </c>
      <c r="B81" s="224" t="s">
        <v>181</v>
      </c>
      <c r="C81" s="225">
        <v>2</v>
      </c>
      <c r="D81" s="226">
        <f t="shared" si="1"/>
        <v>0.76568615519985295</v>
      </c>
      <c r="E81" s="272" t="s">
        <v>1097</v>
      </c>
      <c r="F81" s="276" t="s">
        <v>97</v>
      </c>
      <c r="G81" s="226">
        <v>0.8</v>
      </c>
      <c r="H81" s="226">
        <v>1.09E-2</v>
      </c>
      <c r="I81" s="183"/>
      <c r="J81" s="183"/>
      <c r="K81" s="183"/>
    </row>
    <row r="82" spans="1:11" x14ac:dyDescent="0.25">
      <c r="A82" s="223" t="s">
        <v>187</v>
      </c>
      <c r="B82" s="224" t="s">
        <v>182</v>
      </c>
      <c r="C82" s="225">
        <v>2</v>
      </c>
      <c r="D82" s="226">
        <f t="shared" si="1"/>
        <v>0.76568615519985295</v>
      </c>
      <c r="E82" s="272" t="s">
        <v>1097</v>
      </c>
      <c r="F82" s="276" t="s">
        <v>97</v>
      </c>
      <c r="G82" s="226">
        <v>0.8</v>
      </c>
      <c r="H82" s="226">
        <v>1.09E-2</v>
      </c>
      <c r="I82" s="183"/>
      <c r="J82" s="183"/>
      <c r="K82" s="183"/>
    </row>
    <row r="83" spans="1:11" x14ac:dyDescent="0.25">
      <c r="A83" s="244" t="s">
        <v>188</v>
      </c>
      <c r="B83" s="224" t="s">
        <v>189</v>
      </c>
      <c r="C83" s="225">
        <v>2</v>
      </c>
      <c r="D83" s="226">
        <f t="shared" si="1"/>
        <v>0.76568615519985295</v>
      </c>
      <c r="E83" s="272" t="s">
        <v>1097</v>
      </c>
      <c r="F83" s="276" t="s">
        <v>97</v>
      </c>
      <c r="G83" s="226">
        <v>0.8</v>
      </c>
      <c r="H83" s="226">
        <v>1.09E-2</v>
      </c>
      <c r="I83" s="183"/>
      <c r="J83" s="183"/>
      <c r="K83" s="183"/>
    </row>
    <row r="84" spans="1:11" x14ac:dyDescent="0.25">
      <c r="A84" s="244" t="s">
        <v>194</v>
      </c>
      <c r="B84" s="224" t="s">
        <v>190</v>
      </c>
      <c r="C84" s="225">
        <v>2</v>
      </c>
      <c r="D84" s="248">
        <f t="shared" si="1"/>
        <v>0.76568615519985295</v>
      </c>
      <c r="E84" s="272" t="s">
        <v>1097</v>
      </c>
      <c r="F84" s="276" t="s">
        <v>97</v>
      </c>
      <c r="G84" s="248">
        <v>0.8</v>
      </c>
      <c r="H84" s="248">
        <v>1.09E-2</v>
      </c>
      <c r="I84" s="183"/>
      <c r="J84" s="183"/>
      <c r="K84" s="183"/>
    </row>
    <row r="85" spans="1:11" ht="24.6" customHeight="1" x14ac:dyDescent="0.25">
      <c r="A85" s="244" t="s">
        <v>195</v>
      </c>
      <c r="B85" s="224" t="s">
        <v>191</v>
      </c>
      <c r="C85" s="225">
        <v>2</v>
      </c>
      <c r="D85" s="226">
        <f t="shared" si="1"/>
        <v>0.76568615519985295</v>
      </c>
      <c r="E85" s="272" t="s">
        <v>1097</v>
      </c>
      <c r="F85" s="276" t="s">
        <v>97</v>
      </c>
      <c r="G85" s="226">
        <v>0.8</v>
      </c>
      <c r="H85" s="226">
        <v>1.09E-2</v>
      </c>
      <c r="I85" s="183"/>
      <c r="J85" s="183"/>
      <c r="K85" s="183"/>
    </row>
    <row r="86" spans="1:11" ht="30" x14ac:dyDescent="0.25">
      <c r="A86" s="244" t="s">
        <v>196</v>
      </c>
      <c r="B86" s="224" t="s">
        <v>192</v>
      </c>
      <c r="C86" s="225">
        <v>2</v>
      </c>
      <c r="D86" s="226">
        <f t="shared" si="1"/>
        <v>0.76568615519985295</v>
      </c>
      <c r="E86" s="272" t="s">
        <v>1097</v>
      </c>
      <c r="F86" s="276" t="s">
        <v>97</v>
      </c>
      <c r="G86" s="226">
        <v>0.8</v>
      </c>
      <c r="H86" s="226">
        <v>1.09E-2</v>
      </c>
      <c r="I86" s="183"/>
      <c r="J86" s="183"/>
      <c r="K86" s="183"/>
    </row>
    <row r="87" spans="1:11" ht="30" x14ac:dyDescent="0.25">
      <c r="A87" s="244" t="s">
        <v>197</v>
      </c>
      <c r="B87" s="224" t="s">
        <v>910</v>
      </c>
      <c r="C87" s="225">
        <v>2</v>
      </c>
      <c r="D87" s="226">
        <f t="shared" si="1"/>
        <v>0.76568615519985295</v>
      </c>
      <c r="E87" s="272" t="s">
        <v>1097</v>
      </c>
      <c r="F87" s="276" t="s">
        <v>97</v>
      </c>
      <c r="G87" s="226">
        <v>0.8</v>
      </c>
      <c r="H87" s="226">
        <v>1.09E-2</v>
      </c>
      <c r="I87" s="183"/>
      <c r="J87" s="183"/>
      <c r="K87" s="183"/>
    </row>
    <row r="88" spans="1:11" x14ac:dyDescent="0.25">
      <c r="A88" s="244" t="s">
        <v>198</v>
      </c>
      <c r="B88" s="224" t="s">
        <v>193</v>
      </c>
      <c r="C88" s="225">
        <v>2</v>
      </c>
      <c r="D88" s="226">
        <f t="shared" si="1"/>
        <v>0.76568615519985295</v>
      </c>
      <c r="E88" s="272" t="s">
        <v>1097</v>
      </c>
      <c r="F88" s="276" t="s">
        <v>97</v>
      </c>
      <c r="G88" s="226">
        <v>0.8</v>
      </c>
      <c r="H88" s="226">
        <v>1.09E-2</v>
      </c>
      <c r="I88" s="183"/>
      <c r="J88" s="183"/>
      <c r="K88" s="183"/>
    </row>
    <row r="89" spans="1:11" x14ac:dyDescent="0.25">
      <c r="A89" s="244" t="s">
        <v>199</v>
      </c>
      <c r="B89" s="224" t="s">
        <v>200</v>
      </c>
      <c r="C89" s="225">
        <v>2</v>
      </c>
      <c r="D89" s="226">
        <f t="shared" si="1"/>
        <v>0.76568615519985295</v>
      </c>
      <c r="E89" s="272" t="s">
        <v>1097</v>
      </c>
      <c r="F89" s="276" t="s">
        <v>97</v>
      </c>
      <c r="G89" s="226">
        <v>0.8</v>
      </c>
      <c r="H89" s="226">
        <v>1.09E-2</v>
      </c>
      <c r="I89" s="183"/>
      <c r="J89" s="183"/>
      <c r="K89" s="183"/>
    </row>
    <row r="90" spans="1:11" x14ac:dyDescent="0.25">
      <c r="A90" s="244" t="s">
        <v>201</v>
      </c>
      <c r="B90" s="224" t="s">
        <v>202</v>
      </c>
      <c r="C90" s="225">
        <v>2</v>
      </c>
      <c r="D90" s="226">
        <f t="shared" si="1"/>
        <v>0.76568615519985295</v>
      </c>
      <c r="E90" s="272" t="s">
        <v>1097</v>
      </c>
      <c r="F90" s="276" t="s">
        <v>97</v>
      </c>
      <c r="G90" s="226">
        <v>0.8</v>
      </c>
      <c r="H90" s="226">
        <v>1.09E-2</v>
      </c>
      <c r="I90" s="183"/>
      <c r="J90" s="183"/>
      <c r="K90" s="183"/>
    </row>
    <row r="91" spans="1:11" x14ac:dyDescent="0.25">
      <c r="A91" s="227" t="s">
        <v>203</v>
      </c>
      <c r="B91" s="228" t="s">
        <v>204</v>
      </c>
      <c r="C91" s="225">
        <v>2</v>
      </c>
      <c r="D91" s="226">
        <f t="shared" si="1"/>
        <v>0.76568615519985295</v>
      </c>
      <c r="E91" s="272" t="s">
        <v>1097</v>
      </c>
      <c r="F91" s="276" t="s">
        <v>97</v>
      </c>
      <c r="G91" s="226">
        <v>0.8</v>
      </c>
      <c r="H91" s="226">
        <v>1.09E-2</v>
      </c>
      <c r="I91" s="183"/>
      <c r="J91" s="183"/>
      <c r="K91" s="183"/>
    </row>
    <row r="92" spans="1:11" x14ac:dyDescent="0.25">
      <c r="A92" s="227" t="s">
        <v>205</v>
      </c>
      <c r="B92" s="228" t="s">
        <v>206</v>
      </c>
      <c r="C92" s="225">
        <v>2</v>
      </c>
      <c r="D92" s="226">
        <f t="shared" si="1"/>
        <v>0.76568615519985295</v>
      </c>
      <c r="E92" s="272" t="s">
        <v>1097</v>
      </c>
      <c r="F92" s="276" t="s">
        <v>97</v>
      </c>
      <c r="G92" s="226">
        <v>0.8</v>
      </c>
      <c r="H92" s="226">
        <v>1.09E-2</v>
      </c>
      <c r="I92" s="183"/>
      <c r="J92" s="183"/>
      <c r="K92" s="183"/>
    </row>
    <row r="93" spans="1:11" x14ac:dyDescent="0.25">
      <c r="A93" s="227" t="s">
        <v>207</v>
      </c>
      <c r="B93" s="228" t="s">
        <v>208</v>
      </c>
      <c r="C93" s="225">
        <v>3</v>
      </c>
      <c r="D93" s="226">
        <f t="shared" si="1"/>
        <v>5.3598030863989704E-2</v>
      </c>
      <c r="E93" s="271" t="s">
        <v>1098</v>
      </c>
      <c r="F93" s="276" t="s">
        <v>97</v>
      </c>
      <c r="G93" s="226">
        <v>5.6000000000000001E-2</v>
      </c>
      <c r="H93" s="226">
        <v>1.09E-2</v>
      </c>
      <c r="I93" s="183"/>
      <c r="J93" s="183"/>
      <c r="K93" s="183"/>
    </row>
    <row r="94" spans="1:11" x14ac:dyDescent="0.25">
      <c r="A94" s="227" t="s">
        <v>209</v>
      </c>
      <c r="B94" s="228" t="s">
        <v>210</v>
      </c>
      <c r="C94" s="225">
        <v>2</v>
      </c>
      <c r="D94" s="226">
        <f t="shared" si="1"/>
        <v>0.76568615519985295</v>
      </c>
      <c r="E94" s="272" t="s">
        <v>1097</v>
      </c>
      <c r="F94" s="276" t="s">
        <v>97</v>
      </c>
      <c r="G94" s="226">
        <v>0.8</v>
      </c>
      <c r="H94" s="226">
        <v>1.09E-2</v>
      </c>
      <c r="I94" s="183"/>
      <c r="J94" s="183"/>
      <c r="K94" s="183"/>
    </row>
    <row r="95" spans="1:11" x14ac:dyDescent="0.25">
      <c r="A95" s="227" t="s">
        <v>211</v>
      </c>
      <c r="B95" s="228" t="s">
        <v>212</v>
      </c>
      <c r="C95" s="225">
        <v>2</v>
      </c>
      <c r="D95" s="226">
        <f t="shared" si="1"/>
        <v>0.76568615519985295</v>
      </c>
      <c r="E95" s="272" t="s">
        <v>1097</v>
      </c>
      <c r="F95" s="276" t="s">
        <v>97</v>
      </c>
      <c r="G95" s="226">
        <v>0.8</v>
      </c>
      <c r="H95" s="226">
        <v>1.09E-2</v>
      </c>
      <c r="I95" s="183"/>
      <c r="J95" s="183"/>
      <c r="K95" s="183"/>
    </row>
    <row r="96" spans="1:11" x14ac:dyDescent="0.25">
      <c r="A96" s="227" t="s">
        <v>213</v>
      </c>
      <c r="B96" s="228" t="s">
        <v>214</v>
      </c>
      <c r="C96" s="225">
        <v>2</v>
      </c>
      <c r="D96" s="226">
        <f t="shared" si="1"/>
        <v>0.76568615519985295</v>
      </c>
      <c r="E96" s="272" t="s">
        <v>1097</v>
      </c>
      <c r="F96" s="276" t="s">
        <v>97</v>
      </c>
      <c r="G96" s="226">
        <v>0.8</v>
      </c>
      <c r="H96" s="226">
        <v>1.09E-2</v>
      </c>
      <c r="I96" s="183"/>
      <c r="J96" s="183"/>
      <c r="K96" s="183"/>
    </row>
    <row r="97" spans="1:11" x14ac:dyDescent="0.25">
      <c r="A97" s="227" t="s">
        <v>215</v>
      </c>
      <c r="B97" s="228" t="s">
        <v>911</v>
      </c>
      <c r="C97" s="225">
        <v>2</v>
      </c>
      <c r="D97" s="226">
        <f t="shared" si="1"/>
        <v>0.76568615519985295</v>
      </c>
      <c r="E97" s="272" t="s">
        <v>1097</v>
      </c>
      <c r="F97" s="276" t="s">
        <v>97</v>
      </c>
      <c r="G97" s="226">
        <v>0.8</v>
      </c>
      <c r="H97" s="226">
        <v>1.09E-2</v>
      </c>
      <c r="I97" s="183"/>
      <c r="J97" s="183"/>
      <c r="K97" s="183"/>
    </row>
    <row r="98" spans="1:11" ht="30" x14ac:dyDescent="0.25">
      <c r="A98" s="227" t="s">
        <v>216</v>
      </c>
      <c r="B98" s="228" t="s">
        <v>912</v>
      </c>
      <c r="C98" s="225">
        <v>2</v>
      </c>
      <c r="D98" s="226">
        <f t="shared" si="1"/>
        <v>0.76568615519985295</v>
      </c>
      <c r="E98" s="272" t="s">
        <v>1097</v>
      </c>
      <c r="F98" s="276" t="s">
        <v>97</v>
      </c>
      <c r="G98" s="226">
        <v>0.8</v>
      </c>
      <c r="H98" s="226">
        <v>1.09E-2</v>
      </c>
      <c r="I98" s="183"/>
      <c r="J98" s="183"/>
      <c r="K98" s="183"/>
    </row>
    <row r="99" spans="1:11" x14ac:dyDescent="0.25">
      <c r="A99" s="227" t="s">
        <v>217</v>
      </c>
      <c r="B99" s="228" t="s">
        <v>218</v>
      </c>
      <c r="C99" s="225">
        <v>2</v>
      </c>
      <c r="D99" s="226">
        <f t="shared" si="1"/>
        <v>0.76568615519985295</v>
      </c>
      <c r="E99" s="272" t="s">
        <v>1097</v>
      </c>
      <c r="F99" s="276" t="s">
        <v>97</v>
      </c>
      <c r="G99" s="226">
        <v>0.8</v>
      </c>
      <c r="H99" s="226">
        <v>1.09E-2</v>
      </c>
      <c r="I99" s="183"/>
      <c r="J99" s="183"/>
      <c r="K99" s="183"/>
    </row>
    <row r="100" spans="1:11" x14ac:dyDescent="0.25">
      <c r="A100" s="227" t="s">
        <v>219</v>
      </c>
      <c r="B100" s="228" t="s">
        <v>220</v>
      </c>
      <c r="C100" s="225">
        <v>2</v>
      </c>
      <c r="D100" s="226">
        <f t="shared" si="1"/>
        <v>0.76568615519985295</v>
      </c>
      <c r="E100" s="272" t="s">
        <v>1097</v>
      </c>
      <c r="F100" s="276" t="s">
        <v>97</v>
      </c>
      <c r="G100" s="226">
        <v>0.8</v>
      </c>
      <c r="H100" s="226">
        <v>1.09E-2</v>
      </c>
      <c r="I100" s="183"/>
      <c r="J100" s="183"/>
      <c r="K100" s="183"/>
    </row>
    <row r="101" spans="1:11" x14ac:dyDescent="0.25">
      <c r="A101" s="227" t="s">
        <v>221</v>
      </c>
      <c r="B101" s="228" t="s">
        <v>222</v>
      </c>
      <c r="C101" s="225">
        <v>2</v>
      </c>
      <c r="D101" s="226">
        <f t="shared" si="1"/>
        <v>0.76568615519985295</v>
      </c>
      <c r="E101" s="272" t="s">
        <v>1097</v>
      </c>
      <c r="F101" s="276" t="s">
        <v>97</v>
      </c>
      <c r="G101" s="226">
        <v>0.8</v>
      </c>
      <c r="H101" s="226">
        <v>1.09E-2</v>
      </c>
      <c r="I101" s="183"/>
      <c r="J101" s="183"/>
      <c r="K101" s="183"/>
    </row>
    <row r="102" spans="1:11" x14ac:dyDescent="0.25">
      <c r="A102" s="227" t="s">
        <v>223</v>
      </c>
      <c r="B102" s="228" t="s">
        <v>231</v>
      </c>
      <c r="C102" s="225">
        <v>2</v>
      </c>
      <c r="D102" s="226">
        <f t="shared" si="1"/>
        <v>0.76568615519985295</v>
      </c>
      <c r="E102" s="272" t="s">
        <v>1097</v>
      </c>
      <c r="F102" s="276" t="s">
        <v>97</v>
      </c>
      <c r="G102" s="226">
        <v>0.8</v>
      </c>
      <c r="H102" s="226">
        <v>1.09E-2</v>
      </c>
      <c r="I102" s="183"/>
      <c r="J102" s="183"/>
      <c r="K102" s="183"/>
    </row>
    <row r="103" spans="1:11" x14ac:dyDescent="0.25">
      <c r="A103" s="227" t="s">
        <v>224</v>
      </c>
      <c r="B103" s="228" t="s">
        <v>232</v>
      </c>
      <c r="C103" s="225">
        <v>2</v>
      </c>
      <c r="D103" s="226">
        <f t="shared" si="1"/>
        <v>0.76568615519985295</v>
      </c>
      <c r="E103" s="272" t="s">
        <v>1097</v>
      </c>
      <c r="F103" s="276" t="s">
        <v>97</v>
      </c>
      <c r="G103" s="226">
        <v>0.8</v>
      </c>
      <c r="H103" s="226">
        <v>1.09E-2</v>
      </c>
      <c r="I103" s="183"/>
      <c r="J103" s="183"/>
      <c r="K103" s="183"/>
    </row>
    <row r="104" spans="1:11" x14ac:dyDescent="0.25">
      <c r="A104" s="227" t="s">
        <v>225</v>
      </c>
      <c r="B104" s="228" t="s">
        <v>233</v>
      </c>
      <c r="C104" s="225">
        <v>2</v>
      </c>
      <c r="D104" s="226">
        <f t="shared" si="1"/>
        <v>0.76568615519985295</v>
      </c>
      <c r="E104" s="272" t="s">
        <v>1097</v>
      </c>
      <c r="F104" s="276" t="s">
        <v>97</v>
      </c>
      <c r="G104" s="226">
        <v>0.8</v>
      </c>
      <c r="H104" s="226">
        <v>1.09E-2</v>
      </c>
      <c r="I104" s="183"/>
      <c r="J104" s="183"/>
      <c r="K104" s="183"/>
    </row>
    <row r="105" spans="1:11" x14ac:dyDescent="0.25">
      <c r="A105" s="227" t="s">
        <v>226</v>
      </c>
      <c r="B105" s="228" t="s">
        <v>234</v>
      </c>
      <c r="C105" s="225">
        <v>2</v>
      </c>
      <c r="D105" s="226">
        <f t="shared" si="1"/>
        <v>0.76568615519985295</v>
      </c>
      <c r="E105" s="272" t="s">
        <v>1097</v>
      </c>
      <c r="F105" s="276" t="s">
        <v>97</v>
      </c>
      <c r="G105" s="226">
        <v>0.8</v>
      </c>
      <c r="H105" s="226">
        <v>1.09E-2</v>
      </c>
      <c r="I105" s="183"/>
      <c r="J105" s="183"/>
      <c r="K105" s="183"/>
    </row>
    <row r="106" spans="1:11" x14ac:dyDescent="0.25">
      <c r="A106" s="227" t="s">
        <v>227</v>
      </c>
      <c r="B106" s="228" t="s">
        <v>235</v>
      </c>
      <c r="C106" s="225">
        <v>2</v>
      </c>
      <c r="D106" s="226">
        <f t="shared" si="1"/>
        <v>0.76568615519985295</v>
      </c>
      <c r="E106" s="272" t="s">
        <v>1097</v>
      </c>
      <c r="F106" s="276" t="s">
        <v>97</v>
      </c>
      <c r="G106" s="226">
        <v>0.8</v>
      </c>
      <c r="H106" s="226">
        <v>1.09E-2</v>
      </c>
      <c r="I106" s="183"/>
      <c r="J106" s="183"/>
      <c r="K106" s="183"/>
    </row>
    <row r="107" spans="1:11" x14ac:dyDescent="0.25">
      <c r="A107" s="227" t="s">
        <v>228</v>
      </c>
      <c r="B107" s="228" t="s">
        <v>236</v>
      </c>
      <c r="C107" s="225">
        <v>2</v>
      </c>
      <c r="D107" s="226">
        <f t="shared" si="1"/>
        <v>0.76568615519985295</v>
      </c>
      <c r="E107" s="272" t="s">
        <v>1097</v>
      </c>
      <c r="F107" s="276" t="s">
        <v>97</v>
      </c>
      <c r="G107" s="226">
        <v>0.8</v>
      </c>
      <c r="H107" s="226">
        <v>1.09E-2</v>
      </c>
      <c r="I107" s="183"/>
      <c r="J107" s="183"/>
      <c r="K107" s="183"/>
    </row>
    <row r="108" spans="1:11" x14ac:dyDescent="0.25">
      <c r="A108" s="227" t="s">
        <v>229</v>
      </c>
      <c r="B108" s="228" t="s">
        <v>237</v>
      </c>
      <c r="C108" s="225">
        <v>2</v>
      </c>
      <c r="D108" s="226">
        <f t="shared" si="1"/>
        <v>0.76568615519985295</v>
      </c>
      <c r="E108" s="272" t="s">
        <v>1097</v>
      </c>
      <c r="F108" s="276" t="s">
        <v>97</v>
      </c>
      <c r="G108" s="226">
        <v>0.8</v>
      </c>
      <c r="H108" s="226">
        <v>1.09E-2</v>
      </c>
      <c r="I108" s="183"/>
      <c r="J108" s="183"/>
      <c r="K108" s="183"/>
    </row>
    <row r="109" spans="1:11" x14ac:dyDescent="0.25">
      <c r="A109" s="227" t="s">
        <v>230</v>
      </c>
      <c r="B109" s="228" t="s">
        <v>238</v>
      </c>
      <c r="C109" s="225">
        <v>2</v>
      </c>
      <c r="D109" s="226">
        <f t="shared" si="1"/>
        <v>0.76568615519985295</v>
      </c>
      <c r="E109" s="272" t="s">
        <v>1097</v>
      </c>
      <c r="F109" s="276" t="s">
        <v>97</v>
      </c>
      <c r="G109" s="226">
        <v>0.8</v>
      </c>
      <c r="H109" s="226">
        <v>1.09E-2</v>
      </c>
      <c r="I109" s="183"/>
      <c r="J109" s="183"/>
      <c r="K109" s="183"/>
    </row>
    <row r="110" spans="1:11" ht="45" x14ac:dyDescent="0.25">
      <c r="A110" s="227" t="s">
        <v>239</v>
      </c>
      <c r="B110" s="228" t="s">
        <v>249</v>
      </c>
      <c r="C110" s="225">
        <v>2</v>
      </c>
      <c r="D110" s="226">
        <f t="shared" si="1"/>
        <v>0.76568615519985295</v>
      </c>
      <c r="E110" s="272" t="s">
        <v>1097</v>
      </c>
      <c r="F110" s="276" t="s">
        <v>97</v>
      </c>
      <c r="G110" s="226">
        <v>0.8</v>
      </c>
      <c r="H110" s="226">
        <v>1.09E-2</v>
      </c>
      <c r="I110" s="183"/>
      <c r="J110" s="183"/>
      <c r="K110" s="183"/>
    </row>
    <row r="111" spans="1:11" ht="60" x14ac:dyDescent="0.25">
      <c r="A111" s="227" t="s">
        <v>240</v>
      </c>
      <c r="B111" s="228" t="s">
        <v>913</v>
      </c>
      <c r="C111" s="225">
        <v>2</v>
      </c>
      <c r="D111" s="226">
        <f t="shared" si="1"/>
        <v>0.76568615519985295</v>
      </c>
      <c r="E111" s="272" t="s">
        <v>1097</v>
      </c>
      <c r="F111" s="276" t="s">
        <v>97</v>
      </c>
      <c r="G111" s="226">
        <v>0.8</v>
      </c>
      <c r="H111" s="226">
        <v>1.09E-2</v>
      </c>
      <c r="I111" s="183"/>
      <c r="J111" s="183"/>
      <c r="K111" s="183"/>
    </row>
    <row r="112" spans="1:11" x14ac:dyDescent="0.25">
      <c r="A112" s="227" t="s">
        <v>241</v>
      </c>
      <c r="B112" s="228" t="s">
        <v>250</v>
      </c>
      <c r="C112" s="225">
        <v>2</v>
      </c>
      <c r="D112" s="226">
        <f t="shared" si="1"/>
        <v>0.76568615519985295</v>
      </c>
      <c r="E112" s="272" t="s">
        <v>1097</v>
      </c>
      <c r="F112" s="276" t="s">
        <v>97</v>
      </c>
      <c r="G112" s="226">
        <v>0.8</v>
      </c>
      <c r="H112" s="226">
        <v>1.09E-2</v>
      </c>
      <c r="I112" s="183"/>
      <c r="J112" s="183"/>
      <c r="K112" s="183"/>
    </row>
    <row r="113" spans="1:11" x14ac:dyDescent="0.25">
      <c r="A113" s="227" t="s">
        <v>242</v>
      </c>
      <c r="B113" s="228" t="s">
        <v>251</v>
      </c>
      <c r="C113" s="225">
        <v>2</v>
      </c>
      <c r="D113" s="226">
        <f t="shared" si="1"/>
        <v>0.76568615519985295</v>
      </c>
      <c r="E113" s="272" t="s">
        <v>1097</v>
      </c>
      <c r="F113" s="276" t="s">
        <v>97</v>
      </c>
      <c r="G113" s="226">
        <v>0.8</v>
      </c>
      <c r="H113" s="226">
        <v>1.09E-2</v>
      </c>
      <c r="I113" s="183"/>
      <c r="J113" s="183"/>
      <c r="K113" s="183"/>
    </row>
    <row r="114" spans="1:11" x14ac:dyDescent="0.25">
      <c r="A114" s="227" t="s">
        <v>243</v>
      </c>
      <c r="B114" s="228" t="s">
        <v>914</v>
      </c>
      <c r="C114" s="225">
        <v>2</v>
      </c>
      <c r="D114" s="226">
        <f t="shared" si="1"/>
        <v>0.76568615519985295</v>
      </c>
      <c r="E114" s="272" t="s">
        <v>1097</v>
      </c>
      <c r="F114" s="276" t="s">
        <v>97</v>
      </c>
      <c r="G114" s="226">
        <v>0.8</v>
      </c>
      <c r="H114" s="226">
        <v>1.09E-2</v>
      </c>
      <c r="I114" s="183"/>
      <c r="J114" s="183"/>
      <c r="K114" s="183"/>
    </row>
    <row r="115" spans="1:11" x14ac:dyDescent="0.25">
      <c r="A115" s="227" t="s">
        <v>244</v>
      </c>
      <c r="B115" s="228" t="s">
        <v>252</v>
      </c>
      <c r="C115" s="225">
        <v>2</v>
      </c>
      <c r="D115" s="226">
        <f t="shared" si="1"/>
        <v>0.76568615519985295</v>
      </c>
      <c r="E115" s="272" t="s">
        <v>1097</v>
      </c>
      <c r="F115" s="276" t="s">
        <v>97</v>
      </c>
      <c r="G115" s="226">
        <v>0.8</v>
      </c>
      <c r="H115" s="226">
        <v>1.09E-2</v>
      </c>
      <c r="I115" s="183"/>
      <c r="J115" s="183"/>
      <c r="K115" s="183"/>
    </row>
    <row r="116" spans="1:11" x14ac:dyDescent="0.25">
      <c r="A116" s="227" t="s">
        <v>245</v>
      </c>
      <c r="B116" s="228" t="s">
        <v>253</v>
      </c>
      <c r="C116" s="225">
        <v>2</v>
      </c>
      <c r="D116" s="226">
        <f t="shared" si="1"/>
        <v>0.76568615519985295</v>
      </c>
      <c r="E116" s="272" t="s">
        <v>1097</v>
      </c>
      <c r="F116" s="276" t="s">
        <v>97</v>
      </c>
      <c r="G116" s="226">
        <v>0.8</v>
      </c>
      <c r="H116" s="226">
        <v>1.09E-2</v>
      </c>
      <c r="I116" s="183"/>
      <c r="J116" s="183"/>
      <c r="K116" s="183"/>
    </row>
    <row r="117" spans="1:11" x14ac:dyDescent="0.25">
      <c r="A117" s="227" t="s">
        <v>246</v>
      </c>
      <c r="B117" s="228" t="s">
        <v>254</v>
      </c>
      <c r="C117" s="225">
        <v>2</v>
      </c>
      <c r="D117" s="226">
        <f t="shared" si="1"/>
        <v>0.76568615519985295</v>
      </c>
      <c r="E117" s="272" t="s">
        <v>1097</v>
      </c>
      <c r="F117" s="276" t="s">
        <v>97</v>
      </c>
      <c r="G117" s="226">
        <v>0.8</v>
      </c>
      <c r="H117" s="226">
        <v>1.09E-2</v>
      </c>
      <c r="I117" s="183"/>
      <c r="J117" s="183"/>
      <c r="K117" s="183"/>
    </row>
    <row r="118" spans="1:11" x14ac:dyDescent="0.25">
      <c r="A118" s="227" t="s">
        <v>247</v>
      </c>
      <c r="B118" s="228" t="s">
        <v>915</v>
      </c>
      <c r="C118" s="225">
        <v>2</v>
      </c>
      <c r="D118" s="226">
        <f t="shared" si="1"/>
        <v>0.76568615519985295</v>
      </c>
      <c r="E118" s="272" t="s">
        <v>1097</v>
      </c>
      <c r="F118" s="276" t="s">
        <v>97</v>
      </c>
      <c r="G118" s="226">
        <v>0.8</v>
      </c>
      <c r="H118" s="226">
        <v>1.09E-2</v>
      </c>
      <c r="I118" s="183"/>
      <c r="J118" s="183"/>
      <c r="K118" s="183"/>
    </row>
    <row r="119" spans="1:11" x14ac:dyDescent="0.25">
      <c r="A119" s="227" t="s">
        <v>248</v>
      </c>
      <c r="B119" s="228" t="s">
        <v>916</v>
      </c>
      <c r="C119" s="225">
        <v>2</v>
      </c>
      <c r="D119" s="226">
        <f t="shared" si="1"/>
        <v>0.76568615519985295</v>
      </c>
      <c r="E119" s="272" t="s">
        <v>1097</v>
      </c>
      <c r="F119" s="276" t="s">
        <v>97</v>
      </c>
      <c r="G119" s="226">
        <v>0.8</v>
      </c>
      <c r="H119" s="226">
        <v>1.09E-2</v>
      </c>
      <c r="I119" s="183"/>
      <c r="J119" s="183"/>
      <c r="K119" s="183"/>
    </row>
    <row r="120" spans="1:11" x14ac:dyDescent="0.25">
      <c r="A120" s="227" t="s">
        <v>255</v>
      </c>
      <c r="B120" s="228" t="s">
        <v>257</v>
      </c>
      <c r="C120" s="225">
        <v>2</v>
      </c>
      <c r="D120" s="226">
        <f t="shared" si="1"/>
        <v>0.76568615519985295</v>
      </c>
      <c r="E120" s="272" t="s">
        <v>1097</v>
      </c>
      <c r="F120" s="276" t="s">
        <v>97</v>
      </c>
      <c r="G120" s="226">
        <v>0.8</v>
      </c>
      <c r="H120" s="226">
        <v>1.09E-2</v>
      </c>
      <c r="I120" s="183"/>
      <c r="J120" s="183"/>
      <c r="K120" s="183"/>
    </row>
    <row r="121" spans="1:11" x14ac:dyDescent="0.25">
      <c r="A121" s="227" t="s">
        <v>256</v>
      </c>
      <c r="B121" s="228" t="s">
        <v>258</v>
      </c>
      <c r="C121" s="225">
        <v>2</v>
      </c>
      <c r="D121" s="226">
        <f t="shared" si="1"/>
        <v>0.76568615519985295</v>
      </c>
      <c r="E121" s="272" t="s">
        <v>1097</v>
      </c>
      <c r="F121" s="276" t="s">
        <v>97</v>
      </c>
      <c r="G121" s="226">
        <v>0.8</v>
      </c>
      <c r="H121" s="226">
        <v>1.09E-2</v>
      </c>
      <c r="I121" s="183"/>
      <c r="J121" s="183"/>
      <c r="K121" s="183"/>
    </row>
    <row r="122" spans="1:11" x14ac:dyDescent="0.25">
      <c r="A122" s="227" t="s">
        <v>259</v>
      </c>
      <c r="B122" s="228" t="s">
        <v>917</v>
      </c>
      <c r="C122" s="225">
        <v>2</v>
      </c>
      <c r="D122" s="226">
        <f t="shared" si="1"/>
        <v>0.76568615519985295</v>
      </c>
      <c r="E122" s="272" t="s">
        <v>1097</v>
      </c>
      <c r="F122" s="276" t="s">
        <v>97</v>
      </c>
      <c r="G122" s="226">
        <v>0.8</v>
      </c>
      <c r="H122" s="226">
        <v>1.09E-2</v>
      </c>
      <c r="I122" s="183"/>
      <c r="J122" s="183"/>
      <c r="K122" s="183"/>
    </row>
    <row r="123" spans="1:11" ht="30" x14ac:dyDescent="0.25">
      <c r="A123" s="227" t="s">
        <v>260</v>
      </c>
      <c r="B123" s="228" t="s">
        <v>918</v>
      </c>
      <c r="C123" s="225">
        <v>2</v>
      </c>
      <c r="D123" s="226">
        <f t="shared" si="1"/>
        <v>0.76568615519985295</v>
      </c>
      <c r="E123" s="272" t="s">
        <v>1097</v>
      </c>
      <c r="F123" s="276" t="s">
        <v>97</v>
      </c>
      <c r="G123" s="226">
        <v>0.8</v>
      </c>
      <c r="H123" s="226">
        <v>1.09E-2</v>
      </c>
      <c r="I123" s="183"/>
      <c r="J123" s="183"/>
      <c r="K123" s="183"/>
    </row>
    <row r="124" spans="1:11" x14ac:dyDescent="0.25">
      <c r="A124" s="227" t="s">
        <v>261</v>
      </c>
      <c r="B124" s="228" t="s">
        <v>271</v>
      </c>
      <c r="C124" s="225">
        <v>2</v>
      </c>
      <c r="D124" s="226">
        <f t="shared" si="1"/>
        <v>0.76568615519985295</v>
      </c>
      <c r="E124" s="272" t="s">
        <v>1097</v>
      </c>
      <c r="F124" s="276" t="s">
        <v>97</v>
      </c>
      <c r="G124" s="226">
        <v>0.8</v>
      </c>
      <c r="H124" s="226">
        <v>1.09E-2</v>
      </c>
      <c r="I124" s="183"/>
      <c r="J124" s="183"/>
      <c r="K124" s="183"/>
    </row>
    <row r="125" spans="1:11" x14ac:dyDescent="0.25">
      <c r="A125" s="227" t="s">
        <v>262</v>
      </c>
      <c r="B125" s="228" t="s">
        <v>272</v>
      </c>
      <c r="C125" s="225">
        <v>2</v>
      </c>
      <c r="D125" s="226">
        <f t="shared" si="1"/>
        <v>0.76568615519985295</v>
      </c>
      <c r="E125" s="272" t="s">
        <v>1097</v>
      </c>
      <c r="F125" s="276" t="s">
        <v>97</v>
      </c>
      <c r="G125" s="226">
        <v>0.8</v>
      </c>
      <c r="H125" s="226">
        <v>1.09E-2</v>
      </c>
      <c r="I125" s="183"/>
      <c r="J125" s="183"/>
      <c r="K125" s="183"/>
    </row>
    <row r="126" spans="1:11" x14ac:dyDescent="0.25">
      <c r="A126" s="227" t="s">
        <v>263</v>
      </c>
      <c r="B126" s="228" t="s">
        <v>919</v>
      </c>
      <c r="C126" s="225">
        <v>2</v>
      </c>
      <c r="D126" s="226">
        <f t="shared" si="1"/>
        <v>0.76568615519985295</v>
      </c>
      <c r="E126" s="272" t="s">
        <v>1097</v>
      </c>
      <c r="F126" s="276" t="s">
        <v>97</v>
      </c>
      <c r="G126" s="226">
        <v>0.8</v>
      </c>
      <c r="H126" s="226">
        <v>1.09E-2</v>
      </c>
      <c r="I126" s="183"/>
      <c r="J126" s="183"/>
      <c r="K126" s="183"/>
    </row>
    <row r="127" spans="1:11" x14ac:dyDescent="0.25">
      <c r="A127" s="227" t="s">
        <v>264</v>
      </c>
      <c r="B127" s="228" t="s">
        <v>273</v>
      </c>
      <c r="C127" s="225">
        <v>2</v>
      </c>
      <c r="D127" s="226">
        <f t="shared" si="1"/>
        <v>0.76568615519985295</v>
      </c>
      <c r="E127" s="272" t="s">
        <v>1097</v>
      </c>
      <c r="F127" s="276" t="s">
        <v>97</v>
      </c>
      <c r="G127" s="226">
        <v>0.8</v>
      </c>
      <c r="H127" s="226">
        <v>1.09E-2</v>
      </c>
      <c r="I127" s="183"/>
      <c r="J127" s="183"/>
      <c r="K127" s="183"/>
    </row>
    <row r="128" spans="1:11" x14ac:dyDescent="0.25">
      <c r="A128" s="227" t="s">
        <v>265</v>
      </c>
      <c r="B128" s="228" t="s">
        <v>274</v>
      </c>
      <c r="C128" s="225">
        <v>2</v>
      </c>
      <c r="D128" s="226">
        <f t="shared" si="1"/>
        <v>0.76568615519985295</v>
      </c>
      <c r="E128" s="272" t="s">
        <v>1097</v>
      </c>
      <c r="F128" s="276" t="s">
        <v>97</v>
      </c>
      <c r="G128" s="226">
        <v>0.8</v>
      </c>
      <c r="H128" s="226">
        <v>1.09E-2</v>
      </c>
      <c r="I128" s="183"/>
      <c r="J128" s="183"/>
      <c r="K128" s="183"/>
    </row>
    <row r="129" spans="1:11" x14ac:dyDescent="0.25">
      <c r="A129" s="227" t="s">
        <v>266</v>
      </c>
      <c r="B129" s="228" t="s">
        <v>275</v>
      </c>
      <c r="C129" s="225">
        <v>2</v>
      </c>
      <c r="D129" s="226">
        <f t="shared" si="1"/>
        <v>0.76568615519985295</v>
      </c>
      <c r="E129" s="272" t="s">
        <v>1097</v>
      </c>
      <c r="F129" s="276" t="s">
        <v>97</v>
      </c>
      <c r="G129" s="226">
        <v>0.8</v>
      </c>
      <c r="H129" s="226">
        <v>1.09E-2</v>
      </c>
      <c r="I129" s="183"/>
      <c r="J129" s="183"/>
      <c r="K129" s="183"/>
    </row>
    <row r="130" spans="1:11" x14ac:dyDescent="0.25">
      <c r="A130" s="227" t="s">
        <v>267</v>
      </c>
      <c r="B130" s="228" t="s">
        <v>276</v>
      </c>
      <c r="C130" s="225">
        <v>2</v>
      </c>
      <c r="D130" s="226">
        <f t="shared" si="1"/>
        <v>0.76568615519985295</v>
      </c>
      <c r="E130" s="272" t="s">
        <v>1097</v>
      </c>
      <c r="F130" s="276" t="s">
        <v>97</v>
      </c>
      <c r="G130" s="226">
        <v>0.8</v>
      </c>
      <c r="H130" s="226">
        <v>1.09E-2</v>
      </c>
      <c r="I130" s="183"/>
      <c r="J130" s="183"/>
      <c r="K130" s="183"/>
    </row>
    <row r="131" spans="1:11" x14ac:dyDescent="0.25">
      <c r="A131" s="227" t="s">
        <v>268</v>
      </c>
      <c r="B131" s="228" t="s">
        <v>920</v>
      </c>
      <c r="C131" s="225">
        <v>2</v>
      </c>
      <c r="D131" s="226">
        <f t="shared" si="1"/>
        <v>0.76568615519985295</v>
      </c>
      <c r="E131" s="272" t="s">
        <v>1097</v>
      </c>
      <c r="F131" s="276" t="s">
        <v>97</v>
      </c>
      <c r="G131" s="226">
        <v>0.8</v>
      </c>
      <c r="H131" s="226">
        <v>1.09E-2</v>
      </c>
      <c r="I131" s="183"/>
      <c r="J131" s="183"/>
      <c r="K131" s="183"/>
    </row>
    <row r="132" spans="1:11" x14ac:dyDescent="0.25">
      <c r="A132" s="227" t="s">
        <v>269</v>
      </c>
      <c r="B132" s="228" t="s">
        <v>277</v>
      </c>
      <c r="C132" s="225">
        <v>2</v>
      </c>
      <c r="D132" s="226">
        <f t="shared" si="1"/>
        <v>0.76568615519985295</v>
      </c>
      <c r="E132" s="272" t="s">
        <v>1097</v>
      </c>
      <c r="F132" s="276" t="s">
        <v>97</v>
      </c>
      <c r="G132" s="226">
        <v>0.8</v>
      </c>
      <c r="H132" s="226">
        <v>1.09E-2</v>
      </c>
      <c r="I132" s="183"/>
      <c r="J132" s="183"/>
      <c r="K132" s="183"/>
    </row>
    <row r="133" spans="1:11" ht="18.600000000000001" customHeight="1" x14ac:dyDescent="0.25">
      <c r="A133" s="227" t="s">
        <v>270</v>
      </c>
      <c r="B133" s="228" t="s">
        <v>278</v>
      </c>
      <c r="C133" s="225">
        <v>2</v>
      </c>
      <c r="D133" s="226">
        <f t="shared" si="1"/>
        <v>0.76568615519985295</v>
      </c>
      <c r="E133" s="272" t="s">
        <v>1097</v>
      </c>
      <c r="F133" s="276" t="s">
        <v>97</v>
      </c>
      <c r="G133" s="226">
        <v>0.8</v>
      </c>
      <c r="H133" s="226">
        <v>1.09E-2</v>
      </c>
      <c r="I133" s="183"/>
      <c r="J133" s="183"/>
      <c r="K133" s="183"/>
    </row>
    <row r="134" spans="1:11" x14ac:dyDescent="0.25">
      <c r="A134" s="227" t="s">
        <v>279</v>
      </c>
      <c r="B134" s="228" t="s">
        <v>286</v>
      </c>
      <c r="C134" s="225">
        <v>2</v>
      </c>
      <c r="D134" s="226">
        <f t="shared" si="1"/>
        <v>0.76568615519985295</v>
      </c>
      <c r="E134" s="272" t="s">
        <v>1097</v>
      </c>
      <c r="F134" s="276" t="s">
        <v>97</v>
      </c>
      <c r="G134" s="226">
        <v>0.8</v>
      </c>
      <c r="H134" s="226">
        <v>1.09E-2</v>
      </c>
      <c r="I134" s="183"/>
      <c r="J134" s="183"/>
      <c r="K134" s="183"/>
    </row>
    <row r="135" spans="1:11" ht="30" x14ac:dyDescent="0.25">
      <c r="A135" s="227" t="s">
        <v>280</v>
      </c>
      <c r="B135" s="228" t="s">
        <v>921</v>
      </c>
      <c r="C135" s="225">
        <v>2</v>
      </c>
      <c r="D135" s="226">
        <f t="shared" ref="D135:D198" si="2">G135*((1-H135)^($K$2-2021))</f>
        <v>0.76568615519985295</v>
      </c>
      <c r="E135" s="272" t="s">
        <v>1097</v>
      </c>
      <c r="F135" s="276" t="s">
        <v>97</v>
      </c>
      <c r="G135" s="226">
        <v>0.8</v>
      </c>
      <c r="H135" s="226">
        <v>1.09E-2</v>
      </c>
      <c r="I135" s="183"/>
      <c r="J135" s="183"/>
      <c r="K135" s="183"/>
    </row>
    <row r="136" spans="1:11" x14ac:dyDescent="0.25">
      <c r="A136" s="227" t="s">
        <v>281</v>
      </c>
      <c r="B136" s="228" t="s">
        <v>287</v>
      </c>
      <c r="C136" s="225">
        <v>2</v>
      </c>
      <c r="D136" s="226">
        <f t="shared" si="2"/>
        <v>0.76568615519985295</v>
      </c>
      <c r="E136" s="272" t="s">
        <v>1097</v>
      </c>
      <c r="F136" s="276" t="s">
        <v>97</v>
      </c>
      <c r="G136" s="226">
        <v>0.8</v>
      </c>
      <c r="H136" s="226">
        <v>1.09E-2</v>
      </c>
      <c r="I136" s="183"/>
      <c r="J136" s="183"/>
      <c r="K136" s="183"/>
    </row>
    <row r="137" spans="1:11" x14ac:dyDescent="0.25">
      <c r="A137" s="227" t="s">
        <v>282</v>
      </c>
      <c r="B137" s="228" t="s">
        <v>288</v>
      </c>
      <c r="C137" s="225">
        <v>2</v>
      </c>
      <c r="D137" s="226">
        <f t="shared" si="2"/>
        <v>0.76568615519985295</v>
      </c>
      <c r="E137" s="272" t="s">
        <v>1097</v>
      </c>
      <c r="F137" s="276" t="s">
        <v>97</v>
      </c>
      <c r="G137" s="226">
        <v>0.8</v>
      </c>
      <c r="H137" s="226">
        <v>1.09E-2</v>
      </c>
      <c r="I137" s="183"/>
      <c r="J137" s="183"/>
      <c r="K137" s="183"/>
    </row>
    <row r="138" spans="1:11" x14ac:dyDescent="0.25">
      <c r="A138" s="227" t="s">
        <v>283</v>
      </c>
      <c r="B138" s="228" t="s">
        <v>289</v>
      </c>
      <c r="C138" s="225">
        <v>2</v>
      </c>
      <c r="D138" s="226">
        <f t="shared" si="2"/>
        <v>0.76568615519985295</v>
      </c>
      <c r="E138" s="272" t="s">
        <v>1097</v>
      </c>
      <c r="F138" s="276" t="s">
        <v>97</v>
      </c>
      <c r="G138" s="226">
        <v>0.8</v>
      </c>
      <c r="H138" s="226">
        <v>1.09E-2</v>
      </c>
      <c r="I138" s="183"/>
      <c r="J138" s="183"/>
      <c r="K138" s="183"/>
    </row>
    <row r="139" spans="1:11" x14ac:dyDescent="0.25">
      <c r="A139" s="227" t="s">
        <v>284</v>
      </c>
      <c r="B139" s="228" t="s">
        <v>290</v>
      </c>
      <c r="C139" s="225">
        <v>2</v>
      </c>
      <c r="D139" s="226">
        <f t="shared" si="2"/>
        <v>0.76568615519985295</v>
      </c>
      <c r="E139" s="272" t="s">
        <v>1097</v>
      </c>
      <c r="F139" s="276" t="s">
        <v>97</v>
      </c>
      <c r="G139" s="226">
        <v>0.8</v>
      </c>
      <c r="H139" s="226">
        <v>1.09E-2</v>
      </c>
      <c r="I139" s="183"/>
      <c r="J139" s="183"/>
      <c r="K139" s="183"/>
    </row>
    <row r="140" spans="1:11" ht="30" x14ac:dyDescent="0.25">
      <c r="A140" s="227" t="s">
        <v>285</v>
      </c>
      <c r="B140" s="228" t="s">
        <v>291</v>
      </c>
      <c r="C140" s="225">
        <v>2</v>
      </c>
      <c r="D140" s="226">
        <f t="shared" si="2"/>
        <v>0.76568615519985295</v>
      </c>
      <c r="E140" s="272" t="s">
        <v>1097</v>
      </c>
      <c r="F140" s="276" t="s">
        <v>97</v>
      </c>
      <c r="G140" s="226">
        <v>0.8</v>
      </c>
      <c r="H140" s="226">
        <v>1.09E-2</v>
      </c>
      <c r="I140" s="183"/>
      <c r="J140" s="183"/>
      <c r="K140" s="183"/>
    </row>
    <row r="141" spans="1:11" x14ac:dyDescent="0.25">
      <c r="A141" s="227" t="s">
        <v>292</v>
      </c>
      <c r="B141" s="228" t="s">
        <v>326</v>
      </c>
      <c r="C141" s="225">
        <v>2</v>
      </c>
      <c r="D141" s="226">
        <f t="shared" si="2"/>
        <v>0.76568615519985295</v>
      </c>
      <c r="E141" s="272" t="s">
        <v>1097</v>
      </c>
      <c r="F141" s="276" t="s">
        <v>97</v>
      </c>
      <c r="G141" s="226">
        <v>0.8</v>
      </c>
      <c r="H141" s="226">
        <v>1.09E-2</v>
      </c>
      <c r="I141" s="183"/>
      <c r="J141" s="183"/>
      <c r="K141" s="183"/>
    </row>
    <row r="142" spans="1:11" x14ac:dyDescent="0.25">
      <c r="A142" s="227" t="s">
        <v>293</v>
      </c>
      <c r="B142" s="228" t="s">
        <v>327</v>
      </c>
      <c r="C142" s="225">
        <v>2</v>
      </c>
      <c r="D142" s="226">
        <f t="shared" si="2"/>
        <v>0.76568615519985295</v>
      </c>
      <c r="E142" s="272" t="s">
        <v>1097</v>
      </c>
      <c r="F142" s="276" t="s">
        <v>97</v>
      </c>
      <c r="G142" s="226">
        <v>0.8</v>
      </c>
      <c r="H142" s="226">
        <v>1.09E-2</v>
      </c>
      <c r="I142" s="183"/>
      <c r="J142" s="183"/>
      <c r="K142" s="183"/>
    </row>
    <row r="143" spans="1:11" x14ac:dyDescent="0.25">
      <c r="A143" s="227" t="s">
        <v>294</v>
      </c>
      <c r="B143" s="228" t="s">
        <v>328</v>
      </c>
      <c r="C143" s="225">
        <v>2</v>
      </c>
      <c r="D143" s="226">
        <f t="shared" si="2"/>
        <v>0.76568615519985295</v>
      </c>
      <c r="E143" s="272" t="s">
        <v>1097</v>
      </c>
      <c r="F143" s="276" t="s">
        <v>97</v>
      </c>
      <c r="G143" s="226">
        <v>0.8</v>
      </c>
      <c r="H143" s="226">
        <v>1.09E-2</v>
      </c>
      <c r="I143" s="183"/>
      <c r="J143" s="183"/>
      <c r="K143" s="183"/>
    </row>
    <row r="144" spans="1:11" x14ac:dyDescent="0.25">
      <c r="A144" s="227" t="s">
        <v>295</v>
      </c>
      <c r="B144" s="228" t="s">
        <v>329</v>
      </c>
      <c r="C144" s="225">
        <v>2</v>
      </c>
      <c r="D144" s="226">
        <f t="shared" si="2"/>
        <v>0.76568615519985295</v>
      </c>
      <c r="E144" s="272" t="s">
        <v>1097</v>
      </c>
      <c r="F144" s="276" t="s">
        <v>97</v>
      </c>
      <c r="G144" s="226">
        <v>0.8</v>
      </c>
      <c r="H144" s="226">
        <v>1.09E-2</v>
      </c>
      <c r="I144" s="183"/>
      <c r="J144" s="183"/>
      <c r="K144" s="183"/>
    </row>
    <row r="145" spans="1:11" x14ac:dyDescent="0.25">
      <c r="A145" s="227" t="s">
        <v>296</v>
      </c>
      <c r="B145" s="228" t="s">
        <v>330</v>
      </c>
      <c r="C145" s="225">
        <v>2</v>
      </c>
      <c r="D145" s="226">
        <f t="shared" si="2"/>
        <v>0.76568615519985295</v>
      </c>
      <c r="E145" s="272" t="s">
        <v>1097</v>
      </c>
      <c r="F145" s="276" t="s">
        <v>97</v>
      </c>
      <c r="G145" s="226">
        <v>0.8</v>
      </c>
      <c r="H145" s="226">
        <v>1.09E-2</v>
      </c>
      <c r="I145" s="183"/>
      <c r="J145" s="183"/>
      <c r="K145" s="183"/>
    </row>
    <row r="146" spans="1:11" x14ac:dyDescent="0.25">
      <c r="A146" s="227" t="s">
        <v>297</v>
      </c>
      <c r="B146" s="228" t="s">
        <v>331</v>
      </c>
      <c r="C146" s="225">
        <v>2</v>
      </c>
      <c r="D146" s="226">
        <f t="shared" si="2"/>
        <v>0.76568615519985295</v>
      </c>
      <c r="E146" s="272" t="s">
        <v>1097</v>
      </c>
      <c r="F146" s="276" t="s">
        <v>97</v>
      </c>
      <c r="G146" s="226">
        <v>0.8</v>
      </c>
      <c r="H146" s="226">
        <v>1.09E-2</v>
      </c>
      <c r="I146" s="183"/>
      <c r="J146" s="183"/>
      <c r="K146" s="183"/>
    </row>
    <row r="147" spans="1:11" x14ac:dyDescent="0.25">
      <c r="A147" s="227" t="s">
        <v>298</v>
      </c>
      <c r="B147" s="228" t="s">
        <v>332</v>
      </c>
      <c r="C147" s="225">
        <v>2</v>
      </c>
      <c r="D147" s="226">
        <f t="shared" si="2"/>
        <v>0.76568615519985295</v>
      </c>
      <c r="E147" s="272" t="s">
        <v>1097</v>
      </c>
      <c r="F147" s="276" t="s">
        <v>97</v>
      </c>
      <c r="G147" s="226">
        <v>0.8</v>
      </c>
      <c r="H147" s="226">
        <v>1.09E-2</v>
      </c>
      <c r="I147" s="183"/>
      <c r="J147" s="183"/>
      <c r="K147" s="183"/>
    </row>
    <row r="148" spans="1:11" x14ac:dyDescent="0.25">
      <c r="A148" s="227" t="s">
        <v>299</v>
      </c>
      <c r="B148" s="228" t="s">
        <v>333</v>
      </c>
      <c r="C148" s="225">
        <v>2</v>
      </c>
      <c r="D148" s="226">
        <f t="shared" si="2"/>
        <v>0.76568615519985295</v>
      </c>
      <c r="E148" s="272" t="s">
        <v>1097</v>
      </c>
      <c r="F148" s="276" t="s">
        <v>97</v>
      </c>
      <c r="G148" s="226">
        <v>0.8</v>
      </c>
      <c r="H148" s="226">
        <v>1.09E-2</v>
      </c>
      <c r="I148" s="183"/>
      <c r="J148" s="183"/>
      <c r="K148" s="183"/>
    </row>
    <row r="149" spans="1:11" x14ac:dyDescent="0.25">
      <c r="A149" s="227" t="s">
        <v>300</v>
      </c>
      <c r="B149" s="228" t="s">
        <v>334</v>
      </c>
      <c r="C149" s="225">
        <v>2</v>
      </c>
      <c r="D149" s="226">
        <f t="shared" si="2"/>
        <v>0.76568615519985295</v>
      </c>
      <c r="E149" s="272" t="s">
        <v>1097</v>
      </c>
      <c r="F149" s="276" t="s">
        <v>97</v>
      </c>
      <c r="G149" s="226">
        <v>0.8</v>
      </c>
      <c r="H149" s="226">
        <v>1.09E-2</v>
      </c>
      <c r="I149" s="183"/>
      <c r="J149" s="183"/>
      <c r="K149" s="183"/>
    </row>
    <row r="150" spans="1:11" x14ac:dyDescent="0.25">
      <c r="A150" s="227" t="s">
        <v>301</v>
      </c>
      <c r="B150" s="228" t="s">
        <v>335</v>
      </c>
      <c r="C150" s="225">
        <v>2</v>
      </c>
      <c r="D150" s="226">
        <f t="shared" si="2"/>
        <v>0.76568615519985295</v>
      </c>
      <c r="E150" s="272" t="s">
        <v>1097</v>
      </c>
      <c r="F150" s="276" t="s">
        <v>97</v>
      </c>
      <c r="G150" s="226">
        <v>0.8</v>
      </c>
      <c r="H150" s="226">
        <v>1.09E-2</v>
      </c>
      <c r="I150" s="183"/>
      <c r="J150" s="183"/>
      <c r="K150" s="183"/>
    </row>
    <row r="151" spans="1:11" x14ac:dyDescent="0.25">
      <c r="A151" s="227" t="s">
        <v>302</v>
      </c>
      <c r="B151" s="228" t="s">
        <v>336</v>
      </c>
      <c r="C151" s="225">
        <v>2</v>
      </c>
      <c r="D151" s="226">
        <f t="shared" si="2"/>
        <v>0.76568615519985295</v>
      </c>
      <c r="E151" s="272" t="s">
        <v>1097</v>
      </c>
      <c r="F151" s="276" t="s">
        <v>97</v>
      </c>
      <c r="G151" s="226">
        <v>0.8</v>
      </c>
      <c r="H151" s="226">
        <v>1.09E-2</v>
      </c>
      <c r="I151" s="183"/>
      <c r="J151" s="183"/>
      <c r="K151" s="183"/>
    </row>
    <row r="152" spans="1:11" ht="30" x14ac:dyDescent="0.25">
      <c r="A152" s="227" t="s">
        <v>303</v>
      </c>
      <c r="B152" s="228" t="s">
        <v>337</v>
      </c>
      <c r="C152" s="225">
        <v>2</v>
      </c>
      <c r="D152" s="226">
        <f t="shared" si="2"/>
        <v>0.76568615519985295</v>
      </c>
      <c r="E152" s="272" t="s">
        <v>1097</v>
      </c>
      <c r="F152" s="276" t="s">
        <v>97</v>
      </c>
      <c r="G152" s="226">
        <v>0.8</v>
      </c>
      <c r="H152" s="226">
        <v>1.09E-2</v>
      </c>
      <c r="I152" s="183"/>
      <c r="J152" s="183"/>
      <c r="K152" s="183"/>
    </row>
    <row r="153" spans="1:11" x14ac:dyDescent="0.25">
      <c r="A153" s="227" t="s">
        <v>304</v>
      </c>
      <c r="B153" s="228" t="s">
        <v>338</v>
      </c>
      <c r="C153" s="225">
        <v>2</v>
      </c>
      <c r="D153" s="226">
        <f t="shared" si="2"/>
        <v>0.76568615519985295</v>
      </c>
      <c r="E153" s="272" t="s">
        <v>1097</v>
      </c>
      <c r="F153" s="276" t="s">
        <v>97</v>
      </c>
      <c r="G153" s="226">
        <v>0.8</v>
      </c>
      <c r="H153" s="226">
        <v>1.09E-2</v>
      </c>
      <c r="I153" s="183"/>
      <c r="J153" s="183"/>
      <c r="K153" s="183"/>
    </row>
    <row r="154" spans="1:11" ht="30" x14ac:dyDescent="0.25">
      <c r="A154" s="227" t="s">
        <v>305</v>
      </c>
      <c r="B154" s="228" t="s">
        <v>339</v>
      </c>
      <c r="C154" s="225">
        <v>2</v>
      </c>
      <c r="D154" s="226">
        <f t="shared" si="2"/>
        <v>0.76568615519985295</v>
      </c>
      <c r="E154" s="272" t="s">
        <v>1097</v>
      </c>
      <c r="F154" s="276" t="s">
        <v>97</v>
      </c>
      <c r="G154" s="226">
        <v>0.8</v>
      </c>
      <c r="H154" s="226">
        <v>1.09E-2</v>
      </c>
      <c r="I154" s="183"/>
      <c r="J154" s="183"/>
      <c r="K154" s="183"/>
    </row>
    <row r="155" spans="1:11" ht="30" x14ac:dyDescent="0.25">
      <c r="A155" s="227" t="s">
        <v>306</v>
      </c>
      <c r="B155" s="228" t="s">
        <v>340</v>
      </c>
      <c r="C155" s="225">
        <v>2</v>
      </c>
      <c r="D155" s="226">
        <f t="shared" si="2"/>
        <v>0.76568615519985295</v>
      </c>
      <c r="E155" s="272" t="s">
        <v>1097</v>
      </c>
      <c r="F155" s="276" t="s">
        <v>97</v>
      </c>
      <c r="G155" s="226">
        <v>0.8</v>
      </c>
      <c r="H155" s="226">
        <v>1.09E-2</v>
      </c>
      <c r="I155" s="183"/>
      <c r="J155" s="183"/>
      <c r="K155" s="183"/>
    </row>
    <row r="156" spans="1:11" ht="30" x14ac:dyDescent="0.25">
      <c r="A156" s="227" t="s">
        <v>307</v>
      </c>
      <c r="B156" s="228" t="s">
        <v>341</v>
      </c>
      <c r="C156" s="225">
        <v>2</v>
      </c>
      <c r="D156" s="226">
        <f t="shared" si="2"/>
        <v>0.76568615519985295</v>
      </c>
      <c r="E156" s="272" t="s">
        <v>1097</v>
      </c>
      <c r="F156" s="276" t="s">
        <v>97</v>
      </c>
      <c r="G156" s="226">
        <v>0.8</v>
      </c>
      <c r="H156" s="226">
        <v>1.09E-2</v>
      </c>
      <c r="I156" s="183"/>
      <c r="J156" s="183"/>
      <c r="K156" s="183"/>
    </row>
    <row r="157" spans="1:11" ht="30" x14ac:dyDescent="0.25">
      <c r="A157" s="227" t="s">
        <v>308</v>
      </c>
      <c r="B157" s="228" t="s">
        <v>342</v>
      </c>
      <c r="C157" s="225">
        <v>2</v>
      </c>
      <c r="D157" s="226">
        <f t="shared" si="2"/>
        <v>0.76568615519985295</v>
      </c>
      <c r="E157" s="272" t="s">
        <v>1097</v>
      </c>
      <c r="F157" s="276" t="s">
        <v>97</v>
      </c>
      <c r="G157" s="226">
        <v>0.8</v>
      </c>
      <c r="H157" s="226">
        <v>1.09E-2</v>
      </c>
      <c r="I157" s="183"/>
      <c r="J157" s="183"/>
      <c r="K157" s="183"/>
    </row>
    <row r="158" spans="1:11" x14ac:dyDescent="0.25">
      <c r="A158" s="227" t="s">
        <v>309</v>
      </c>
      <c r="B158" s="228" t="s">
        <v>343</v>
      </c>
      <c r="C158" s="225">
        <v>2</v>
      </c>
      <c r="D158" s="226">
        <f t="shared" si="2"/>
        <v>0.76568615519985295</v>
      </c>
      <c r="E158" s="272" t="s">
        <v>1097</v>
      </c>
      <c r="F158" s="276" t="s">
        <v>97</v>
      </c>
      <c r="G158" s="226">
        <v>0.8</v>
      </c>
      <c r="H158" s="226">
        <v>1.09E-2</v>
      </c>
      <c r="I158" s="183"/>
      <c r="J158" s="183"/>
      <c r="K158" s="183"/>
    </row>
    <row r="159" spans="1:11" x14ac:dyDescent="0.25">
      <c r="A159" s="227" t="s">
        <v>310</v>
      </c>
      <c r="B159" s="228" t="s">
        <v>344</v>
      </c>
      <c r="C159" s="225">
        <v>2</v>
      </c>
      <c r="D159" s="226">
        <f t="shared" si="2"/>
        <v>0.76568615519985295</v>
      </c>
      <c r="E159" s="272" t="s">
        <v>1097</v>
      </c>
      <c r="F159" s="276" t="s">
        <v>97</v>
      </c>
      <c r="G159" s="226">
        <v>0.8</v>
      </c>
      <c r="H159" s="226">
        <v>1.09E-2</v>
      </c>
      <c r="I159" s="183"/>
      <c r="J159" s="183"/>
      <c r="K159" s="183"/>
    </row>
    <row r="160" spans="1:11" x14ac:dyDescent="0.25">
      <c r="A160" s="227" t="s">
        <v>311</v>
      </c>
      <c r="B160" s="228" t="s">
        <v>345</v>
      </c>
      <c r="C160" s="225">
        <v>2</v>
      </c>
      <c r="D160" s="226">
        <f t="shared" si="2"/>
        <v>0.76568615519985295</v>
      </c>
      <c r="E160" s="272" t="s">
        <v>1097</v>
      </c>
      <c r="F160" s="276" t="s">
        <v>97</v>
      </c>
      <c r="G160" s="226">
        <v>0.8</v>
      </c>
      <c r="H160" s="226">
        <v>1.09E-2</v>
      </c>
      <c r="I160" s="183"/>
      <c r="J160" s="183"/>
      <c r="K160" s="183"/>
    </row>
    <row r="161" spans="1:11" x14ac:dyDescent="0.25">
      <c r="A161" s="227" t="s">
        <v>312</v>
      </c>
      <c r="B161" s="228" t="s">
        <v>346</v>
      </c>
      <c r="C161" s="225">
        <v>2</v>
      </c>
      <c r="D161" s="226">
        <f t="shared" si="2"/>
        <v>0.76568615519985295</v>
      </c>
      <c r="E161" s="272" t="s">
        <v>1097</v>
      </c>
      <c r="F161" s="276" t="s">
        <v>97</v>
      </c>
      <c r="G161" s="226">
        <v>0.8</v>
      </c>
      <c r="H161" s="226">
        <v>1.09E-2</v>
      </c>
      <c r="I161" s="183"/>
      <c r="J161" s="183"/>
      <c r="K161" s="183"/>
    </row>
    <row r="162" spans="1:11" ht="30" x14ac:dyDescent="0.25">
      <c r="A162" s="227" t="s">
        <v>313</v>
      </c>
      <c r="B162" s="228" t="s">
        <v>347</v>
      </c>
      <c r="C162" s="225">
        <v>2</v>
      </c>
      <c r="D162" s="226">
        <f t="shared" si="2"/>
        <v>0.76568615519985295</v>
      </c>
      <c r="E162" s="272" t="s">
        <v>1097</v>
      </c>
      <c r="F162" s="276" t="s">
        <v>97</v>
      </c>
      <c r="G162" s="226">
        <v>0.8</v>
      </c>
      <c r="H162" s="226">
        <v>1.09E-2</v>
      </c>
      <c r="I162" s="183"/>
      <c r="J162" s="183"/>
      <c r="K162" s="183"/>
    </row>
    <row r="163" spans="1:11" x14ac:dyDescent="0.25">
      <c r="A163" s="227" t="s">
        <v>314</v>
      </c>
      <c r="B163" s="228" t="s">
        <v>348</v>
      </c>
      <c r="C163" s="225">
        <v>2</v>
      </c>
      <c r="D163" s="226">
        <f t="shared" si="2"/>
        <v>0.76568615519985295</v>
      </c>
      <c r="E163" s="272" t="s">
        <v>1097</v>
      </c>
      <c r="F163" s="276" t="s">
        <v>97</v>
      </c>
      <c r="G163" s="226">
        <v>0.8</v>
      </c>
      <c r="H163" s="226">
        <v>1.09E-2</v>
      </c>
      <c r="I163" s="183"/>
      <c r="J163" s="183"/>
      <c r="K163" s="183"/>
    </row>
    <row r="164" spans="1:11" x14ac:dyDescent="0.25">
      <c r="A164" s="227" t="s">
        <v>315</v>
      </c>
      <c r="B164" s="228" t="s">
        <v>349</v>
      </c>
      <c r="C164" s="225">
        <v>3</v>
      </c>
      <c r="D164" s="226">
        <f t="shared" si="2"/>
        <v>5.9340677027988598</v>
      </c>
      <c r="E164" s="271" t="s">
        <v>1098</v>
      </c>
      <c r="F164" s="276" t="s">
        <v>97</v>
      </c>
      <c r="G164" s="226">
        <v>6.2</v>
      </c>
      <c r="H164" s="226">
        <v>1.09E-2</v>
      </c>
      <c r="I164" s="183"/>
      <c r="J164" s="183"/>
      <c r="K164" s="183"/>
    </row>
    <row r="165" spans="1:11" x14ac:dyDescent="0.25">
      <c r="A165" s="227" t="s">
        <v>316</v>
      </c>
      <c r="B165" s="228" t="s">
        <v>350</v>
      </c>
      <c r="C165" s="225">
        <v>2</v>
      </c>
      <c r="D165" s="226">
        <f t="shared" si="2"/>
        <v>0.76568615519985295</v>
      </c>
      <c r="E165" s="272" t="s">
        <v>1097</v>
      </c>
      <c r="F165" s="276" t="s">
        <v>97</v>
      </c>
      <c r="G165" s="226">
        <v>0.8</v>
      </c>
      <c r="H165" s="226">
        <v>1.09E-2</v>
      </c>
      <c r="I165" s="183"/>
      <c r="J165" s="183"/>
      <c r="K165" s="183"/>
    </row>
    <row r="166" spans="1:11" x14ac:dyDescent="0.25">
      <c r="A166" s="227" t="s">
        <v>317</v>
      </c>
      <c r="B166" s="228" t="s">
        <v>351</v>
      </c>
      <c r="C166" s="225">
        <v>2</v>
      </c>
      <c r="D166" s="248">
        <f t="shared" si="2"/>
        <v>0.76568615519985295</v>
      </c>
      <c r="E166" s="272" t="s">
        <v>1097</v>
      </c>
      <c r="F166" s="276" t="s">
        <v>97</v>
      </c>
      <c r="G166" s="248">
        <v>0.8</v>
      </c>
      <c r="H166" s="248">
        <v>1.09E-2</v>
      </c>
      <c r="I166" s="183"/>
      <c r="J166" s="183"/>
      <c r="K166" s="183"/>
    </row>
    <row r="167" spans="1:11" ht="30" x14ac:dyDescent="0.25">
      <c r="A167" s="227" t="s">
        <v>318</v>
      </c>
      <c r="B167" s="228" t="s">
        <v>922</v>
      </c>
      <c r="C167" s="225">
        <v>2</v>
      </c>
      <c r="D167" s="226">
        <f t="shared" si="2"/>
        <v>0.76568615519985295</v>
      </c>
      <c r="E167" s="272" t="s">
        <v>1097</v>
      </c>
      <c r="F167" s="276" t="s">
        <v>97</v>
      </c>
      <c r="G167" s="226">
        <v>0.8</v>
      </c>
      <c r="H167" s="226">
        <v>1.09E-2</v>
      </c>
      <c r="I167" s="183"/>
      <c r="J167" s="183"/>
      <c r="K167" s="183"/>
    </row>
    <row r="168" spans="1:11" ht="45" x14ac:dyDescent="0.25">
      <c r="A168" s="227" t="s">
        <v>319</v>
      </c>
      <c r="B168" s="228" t="s">
        <v>352</v>
      </c>
      <c r="C168" s="225">
        <v>2</v>
      </c>
      <c r="D168" s="226">
        <f t="shared" si="2"/>
        <v>0.76568615519985295</v>
      </c>
      <c r="E168" s="272" t="s">
        <v>1097</v>
      </c>
      <c r="F168" s="276" t="s">
        <v>97</v>
      </c>
      <c r="G168" s="226">
        <v>0.8</v>
      </c>
      <c r="H168" s="226">
        <v>1.09E-2</v>
      </c>
      <c r="I168" s="183"/>
      <c r="J168" s="183"/>
      <c r="K168" s="183"/>
    </row>
    <row r="169" spans="1:11" x14ac:dyDescent="0.25">
      <c r="A169" s="227" t="s">
        <v>320</v>
      </c>
      <c r="B169" s="228" t="s">
        <v>353</v>
      </c>
      <c r="C169" s="225">
        <v>2</v>
      </c>
      <c r="D169" s="226">
        <f t="shared" si="2"/>
        <v>0.76568615519985295</v>
      </c>
      <c r="E169" s="272" t="s">
        <v>1097</v>
      </c>
      <c r="F169" s="276" t="s">
        <v>97</v>
      </c>
      <c r="G169" s="226">
        <v>0.8</v>
      </c>
      <c r="H169" s="226">
        <v>1.09E-2</v>
      </c>
      <c r="I169" s="183"/>
      <c r="J169" s="183"/>
      <c r="K169" s="183"/>
    </row>
    <row r="170" spans="1:11" ht="30" x14ac:dyDescent="0.25">
      <c r="A170" s="227" t="s">
        <v>321</v>
      </c>
      <c r="B170" s="228" t="s">
        <v>354</v>
      </c>
      <c r="C170" s="225">
        <v>2</v>
      </c>
      <c r="D170" s="226">
        <f t="shared" si="2"/>
        <v>0.76568615519985295</v>
      </c>
      <c r="E170" s="272" t="s">
        <v>1097</v>
      </c>
      <c r="F170" s="276" t="s">
        <v>97</v>
      </c>
      <c r="G170" s="226">
        <v>0.8</v>
      </c>
      <c r="H170" s="226">
        <v>1.09E-2</v>
      </c>
      <c r="I170" s="183"/>
      <c r="J170" s="183"/>
      <c r="K170" s="183"/>
    </row>
    <row r="171" spans="1:11" ht="30" x14ac:dyDescent="0.25">
      <c r="A171" s="227" t="s">
        <v>322</v>
      </c>
      <c r="B171" s="228" t="s">
        <v>355</v>
      </c>
      <c r="C171" s="225">
        <v>2</v>
      </c>
      <c r="D171" s="226">
        <f t="shared" si="2"/>
        <v>0.76568615519985295</v>
      </c>
      <c r="E171" s="272" t="s">
        <v>1097</v>
      </c>
      <c r="F171" s="276" t="s">
        <v>97</v>
      </c>
      <c r="G171" s="226">
        <v>0.8</v>
      </c>
      <c r="H171" s="226">
        <v>1.09E-2</v>
      </c>
      <c r="I171" s="183"/>
      <c r="J171" s="183"/>
      <c r="K171" s="183"/>
    </row>
    <row r="172" spans="1:11" ht="45" x14ac:dyDescent="0.25">
      <c r="A172" s="227" t="s">
        <v>323</v>
      </c>
      <c r="B172" s="228" t="s">
        <v>923</v>
      </c>
      <c r="C172" s="225">
        <v>2</v>
      </c>
      <c r="D172" s="226">
        <f t="shared" si="2"/>
        <v>0.76568615519985295</v>
      </c>
      <c r="E172" s="272" t="s">
        <v>1097</v>
      </c>
      <c r="F172" s="276" t="s">
        <v>97</v>
      </c>
      <c r="G172" s="226">
        <v>0.8</v>
      </c>
      <c r="H172" s="226">
        <v>1.09E-2</v>
      </c>
      <c r="I172" s="183"/>
      <c r="J172" s="183"/>
      <c r="K172" s="183"/>
    </row>
    <row r="173" spans="1:11" ht="30" x14ac:dyDescent="0.25">
      <c r="A173" s="227" t="s">
        <v>324</v>
      </c>
      <c r="B173" s="228" t="s">
        <v>356</v>
      </c>
      <c r="C173" s="225">
        <v>2</v>
      </c>
      <c r="D173" s="226">
        <f t="shared" si="2"/>
        <v>0.76568615519985295</v>
      </c>
      <c r="E173" s="272" t="s">
        <v>1097</v>
      </c>
      <c r="F173" s="276" t="s">
        <v>97</v>
      </c>
      <c r="G173" s="226">
        <v>0.8</v>
      </c>
      <c r="H173" s="226">
        <v>1.09E-2</v>
      </c>
      <c r="I173" s="183"/>
      <c r="J173" s="183"/>
      <c r="K173" s="183"/>
    </row>
    <row r="174" spans="1:11" ht="30" x14ac:dyDescent="0.25">
      <c r="A174" s="227" t="s">
        <v>325</v>
      </c>
      <c r="B174" s="228" t="s">
        <v>357</v>
      </c>
      <c r="C174" s="225">
        <v>2</v>
      </c>
      <c r="D174" s="226">
        <f t="shared" si="2"/>
        <v>0.76568615519985295</v>
      </c>
      <c r="E174" s="272" t="s">
        <v>1097</v>
      </c>
      <c r="F174" s="276" t="s">
        <v>97</v>
      </c>
      <c r="G174" s="226">
        <v>0.8</v>
      </c>
      <c r="H174" s="226">
        <v>1.09E-2</v>
      </c>
      <c r="I174" s="183"/>
      <c r="J174" s="183"/>
      <c r="K174" s="183"/>
    </row>
    <row r="175" spans="1:11" x14ac:dyDescent="0.25">
      <c r="A175" s="227" t="s">
        <v>361</v>
      </c>
      <c r="B175" s="228" t="s">
        <v>358</v>
      </c>
      <c r="C175" s="225">
        <v>2</v>
      </c>
      <c r="D175" s="226">
        <f t="shared" si="2"/>
        <v>0.76568615519985295</v>
      </c>
      <c r="E175" s="272" t="s">
        <v>1097</v>
      </c>
      <c r="F175" s="276" t="s">
        <v>97</v>
      </c>
      <c r="G175" s="226">
        <v>0.8</v>
      </c>
      <c r="H175" s="226">
        <v>1.09E-2</v>
      </c>
      <c r="I175" s="183"/>
      <c r="J175" s="183"/>
      <c r="K175" s="183"/>
    </row>
    <row r="176" spans="1:11" x14ac:dyDescent="0.25">
      <c r="A176" s="227" t="s">
        <v>362</v>
      </c>
      <c r="B176" s="228" t="s">
        <v>359</v>
      </c>
      <c r="C176" s="225">
        <v>2</v>
      </c>
      <c r="D176" s="226">
        <f t="shared" si="2"/>
        <v>0.76568615519985295</v>
      </c>
      <c r="E176" s="272" t="s">
        <v>1097</v>
      </c>
      <c r="F176" s="276" t="s">
        <v>97</v>
      </c>
      <c r="G176" s="226">
        <v>0.8</v>
      </c>
      <c r="H176" s="226">
        <v>1.09E-2</v>
      </c>
      <c r="I176" s="183"/>
      <c r="J176" s="183"/>
      <c r="K176" s="183"/>
    </row>
    <row r="177" spans="1:11" ht="30" x14ac:dyDescent="0.25">
      <c r="A177" s="227" t="s">
        <v>363</v>
      </c>
      <c r="B177" s="228" t="s">
        <v>360</v>
      </c>
      <c r="C177" s="225">
        <v>2</v>
      </c>
      <c r="D177" s="226">
        <f t="shared" si="2"/>
        <v>0.76568615519985295</v>
      </c>
      <c r="E177" s="272" t="s">
        <v>1097</v>
      </c>
      <c r="F177" s="276" t="s">
        <v>97</v>
      </c>
      <c r="G177" s="226">
        <v>0.8</v>
      </c>
      <c r="H177" s="226">
        <v>1.09E-2</v>
      </c>
      <c r="I177" s="183"/>
      <c r="J177" s="183"/>
      <c r="K177" s="183"/>
    </row>
    <row r="178" spans="1:11" x14ac:dyDescent="0.25">
      <c r="A178" s="230" t="s">
        <v>109</v>
      </c>
      <c r="B178" s="231" t="s">
        <v>135</v>
      </c>
      <c r="C178" s="234">
        <v>2</v>
      </c>
      <c r="D178" s="226">
        <f t="shared" si="2"/>
        <v>0.76568615519985295</v>
      </c>
      <c r="E178" s="272" t="s">
        <v>1097</v>
      </c>
      <c r="F178" s="276" t="s">
        <v>97</v>
      </c>
      <c r="G178" s="233">
        <v>0.8</v>
      </c>
      <c r="H178" s="226">
        <v>1.09E-2</v>
      </c>
      <c r="I178" s="183"/>
      <c r="J178" s="183"/>
      <c r="K178" s="183"/>
    </row>
    <row r="179" spans="1:11" ht="30" x14ac:dyDescent="0.25">
      <c r="A179" s="235" t="s">
        <v>885</v>
      </c>
      <c r="B179" s="236" t="s">
        <v>1005</v>
      </c>
      <c r="C179" s="225">
        <v>2</v>
      </c>
      <c r="D179" s="226">
        <f t="shared" si="2"/>
        <v>0</v>
      </c>
      <c r="E179" s="272" t="s">
        <v>1097</v>
      </c>
      <c r="F179" s="276" t="s">
        <v>97</v>
      </c>
      <c r="G179" s="226">
        <v>0</v>
      </c>
      <c r="H179" s="226">
        <v>1.09E-2</v>
      </c>
      <c r="I179" s="183"/>
      <c r="J179" s="183"/>
      <c r="K179" s="183"/>
    </row>
    <row r="180" spans="1:11" x14ac:dyDescent="0.25">
      <c r="A180" s="227" t="s">
        <v>1007</v>
      </c>
      <c r="B180" s="228" t="s">
        <v>1073</v>
      </c>
      <c r="C180" s="225">
        <v>2</v>
      </c>
      <c r="D180" s="226">
        <f t="shared" si="2"/>
        <v>0.76568615519985295</v>
      </c>
      <c r="E180" s="272" t="s">
        <v>1097</v>
      </c>
      <c r="F180" s="276" t="s">
        <v>97</v>
      </c>
      <c r="G180" s="226">
        <v>0.8</v>
      </c>
      <c r="H180" s="226">
        <v>1.09E-2</v>
      </c>
      <c r="I180" s="183"/>
      <c r="J180" s="183"/>
      <c r="K180" s="183"/>
    </row>
    <row r="181" spans="1:11" ht="30" x14ac:dyDescent="0.25">
      <c r="A181" s="235" t="s">
        <v>886</v>
      </c>
      <c r="B181" s="236" t="s">
        <v>1006</v>
      </c>
      <c r="C181" s="225">
        <v>2</v>
      </c>
      <c r="D181" s="226">
        <f t="shared" si="2"/>
        <v>0</v>
      </c>
      <c r="E181" s="272" t="s">
        <v>1097</v>
      </c>
      <c r="F181" s="276" t="s">
        <v>97</v>
      </c>
      <c r="G181" s="226">
        <v>0</v>
      </c>
      <c r="H181" s="226">
        <v>1.09E-2</v>
      </c>
      <c r="I181" s="183"/>
      <c r="J181" s="183"/>
      <c r="K181" s="183"/>
    </row>
    <row r="182" spans="1:11" x14ac:dyDescent="0.25">
      <c r="A182" s="227" t="s">
        <v>1008</v>
      </c>
      <c r="B182" s="228" t="s">
        <v>1009</v>
      </c>
      <c r="C182" s="225">
        <v>2</v>
      </c>
      <c r="D182" s="226">
        <f t="shared" si="2"/>
        <v>0.76568615519985295</v>
      </c>
      <c r="E182" s="272" t="s">
        <v>1097</v>
      </c>
      <c r="F182" s="276" t="s">
        <v>97</v>
      </c>
      <c r="G182" s="226">
        <v>0.8</v>
      </c>
      <c r="H182" s="226">
        <v>1.09E-2</v>
      </c>
      <c r="I182" s="183"/>
      <c r="J182" s="183"/>
      <c r="K182" s="183"/>
    </row>
    <row r="183" spans="1:11" ht="45" x14ac:dyDescent="0.25">
      <c r="A183" s="230" t="s">
        <v>1010</v>
      </c>
      <c r="B183" s="231" t="s">
        <v>1020</v>
      </c>
      <c r="C183" s="232">
        <v>1</v>
      </c>
      <c r="D183" s="226">
        <f t="shared" si="2"/>
        <v>2.1822055423195808E-2</v>
      </c>
      <c r="E183" s="271" t="s">
        <v>1098</v>
      </c>
      <c r="F183" s="239" t="s">
        <v>1036</v>
      </c>
      <c r="G183" s="233">
        <v>2.2800000000000001E-2</v>
      </c>
      <c r="H183" s="226">
        <v>1.09E-2</v>
      </c>
      <c r="I183" s="183"/>
      <c r="J183" s="183"/>
      <c r="K183" s="183"/>
    </row>
    <row r="184" spans="1:11" ht="45" x14ac:dyDescent="0.25">
      <c r="A184" s="230" t="s">
        <v>1011</v>
      </c>
      <c r="B184" s="231" t="s">
        <v>1021</v>
      </c>
      <c r="C184" s="232">
        <v>1</v>
      </c>
      <c r="D184" s="226">
        <f t="shared" si="2"/>
        <v>2.1822055423195808E-2</v>
      </c>
      <c r="E184" s="271" t="s">
        <v>1098</v>
      </c>
      <c r="F184" s="239" t="s">
        <v>1036</v>
      </c>
      <c r="G184" s="233">
        <v>2.2800000000000001E-2</v>
      </c>
      <c r="H184" s="226">
        <v>1.09E-2</v>
      </c>
      <c r="I184" s="183"/>
      <c r="J184" s="183"/>
      <c r="K184" s="183"/>
    </row>
    <row r="185" spans="1:11" ht="45" x14ac:dyDescent="0.25">
      <c r="A185" s="230" t="s">
        <v>1012</v>
      </c>
      <c r="B185" s="231" t="s">
        <v>1022</v>
      </c>
      <c r="C185" s="232">
        <v>1</v>
      </c>
      <c r="D185" s="226">
        <f t="shared" si="2"/>
        <v>2.1822055423195808E-2</v>
      </c>
      <c r="E185" s="271" t="s">
        <v>1098</v>
      </c>
      <c r="F185" s="239" t="s">
        <v>1036</v>
      </c>
      <c r="G185" s="233">
        <v>2.2800000000000001E-2</v>
      </c>
      <c r="H185" s="226">
        <v>1.09E-2</v>
      </c>
      <c r="I185" s="183"/>
      <c r="J185" s="183"/>
      <c r="K185" s="183"/>
    </row>
    <row r="186" spans="1:11" ht="45" x14ac:dyDescent="0.25">
      <c r="A186" s="230" t="s">
        <v>1013</v>
      </c>
      <c r="B186" s="231" t="s">
        <v>1023</v>
      </c>
      <c r="C186" s="232">
        <v>1</v>
      </c>
      <c r="D186" s="226">
        <f t="shared" si="2"/>
        <v>2.1822055423195808E-2</v>
      </c>
      <c r="E186" s="271" t="s">
        <v>1098</v>
      </c>
      <c r="F186" s="239" t="s">
        <v>1036</v>
      </c>
      <c r="G186" s="233">
        <v>2.2800000000000001E-2</v>
      </c>
      <c r="H186" s="226">
        <v>1.09E-2</v>
      </c>
      <c r="I186" s="183"/>
      <c r="J186" s="183"/>
      <c r="K186" s="183"/>
    </row>
    <row r="187" spans="1:11" ht="45" x14ac:dyDescent="0.25">
      <c r="A187" s="230" t="s">
        <v>1014</v>
      </c>
      <c r="B187" s="245" t="s">
        <v>1024</v>
      </c>
      <c r="C187" s="232">
        <v>1</v>
      </c>
      <c r="D187" s="226">
        <f t="shared" si="2"/>
        <v>2.1822055423195808E-2</v>
      </c>
      <c r="E187" s="271" t="s">
        <v>1098</v>
      </c>
      <c r="F187" s="239" t="s">
        <v>1036</v>
      </c>
      <c r="G187" s="233">
        <v>2.2800000000000001E-2</v>
      </c>
      <c r="H187" s="226">
        <v>1.09E-2</v>
      </c>
      <c r="I187" s="183"/>
      <c r="J187" s="183"/>
      <c r="K187" s="183"/>
    </row>
    <row r="188" spans="1:11" ht="45" x14ac:dyDescent="0.25">
      <c r="A188" s="230" t="s">
        <v>1016</v>
      </c>
      <c r="B188" s="231" t="s">
        <v>1026</v>
      </c>
      <c r="C188" s="232">
        <v>1</v>
      </c>
      <c r="D188" s="226">
        <f t="shared" si="2"/>
        <v>2.1822055423195808E-2</v>
      </c>
      <c r="E188" s="271" t="s">
        <v>1098</v>
      </c>
      <c r="F188" s="239" t="s">
        <v>1036</v>
      </c>
      <c r="G188" s="233">
        <v>2.2800000000000001E-2</v>
      </c>
      <c r="H188" s="226">
        <v>1.09E-2</v>
      </c>
      <c r="I188" s="183"/>
      <c r="J188" s="183"/>
      <c r="K188" s="183"/>
    </row>
    <row r="189" spans="1:11" ht="45" x14ac:dyDescent="0.25">
      <c r="A189" s="230" t="s">
        <v>1017</v>
      </c>
      <c r="B189" s="231" t="s">
        <v>1027</v>
      </c>
      <c r="C189" s="232">
        <v>1</v>
      </c>
      <c r="D189" s="226">
        <f t="shared" si="2"/>
        <v>2.1822055423195808E-2</v>
      </c>
      <c r="E189" s="271" t="s">
        <v>1098</v>
      </c>
      <c r="F189" s="239" t="s">
        <v>1036</v>
      </c>
      <c r="G189" s="233">
        <v>2.2800000000000001E-2</v>
      </c>
      <c r="H189" s="226">
        <v>1.09E-2</v>
      </c>
      <c r="I189" s="183"/>
      <c r="J189" s="183"/>
      <c r="K189" s="183"/>
    </row>
    <row r="190" spans="1:11" ht="45" x14ac:dyDescent="0.25">
      <c r="A190" s="230" t="s">
        <v>1018</v>
      </c>
      <c r="B190" s="231" t="s">
        <v>1028</v>
      </c>
      <c r="C190" s="232">
        <v>1</v>
      </c>
      <c r="D190" s="226">
        <f t="shared" si="2"/>
        <v>2.1822055423195808E-2</v>
      </c>
      <c r="E190" s="271" t="s">
        <v>1098</v>
      </c>
      <c r="F190" s="239" t="s">
        <v>1036</v>
      </c>
      <c r="G190" s="233">
        <v>2.2800000000000001E-2</v>
      </c>
      <c r="H190" s="226">
        <v>1.09E-2</v>
      </c>
      <c r="I190" s="183"/>
      <c r="J190" s="183"/>
      <c r="K190" s="183"/>
    </row>
    <row r="191" spans="1:11" ht="45" x14ac:dyDescent="0.25">
      <c r="A191" s="230" t="s">
        <v>1019</v>
      </c>
      <c r="B191" s="231" t="s">
        <v>1029</v>
      </c>
      <c r="C191" s="232">
        <v>1</v>
      </c>
      <c r="D191" s="226">
        <f t="shared" si="2"/>
        <v>2.1822055423195808E-2</v>
      </c>
      <c r="E191" s="271" t="s">
        <v>1098</v>
      </c>
      <c r="F191" s="239" t="s">
        <v>1036</v>
      </c>
      <c r="G191" s="233">
        <v>2.2800000000000001E-2</v>
      </c>
      <c r="H191" s="226">
        <v>1.09E-2</v>
      </c>
      <c r="I191" s="183"/>
      <c r="J191" s="183"/>
      <c r="K191" s="183"/>
    </row>
    <row r="192" spans="1:11" ht="45" x14ac:dyDescent="0.25">
      <c r="A192" s="230" t="s">
        <v>1015</v>
      </c>
      <c r="B192" s="231" t="s">
        <v>1025</v>
      </c>
      <c r="C192" s="232">
        <v>1</v>
      </c>
      <c r="D192" s="226">
        <f t="shared" si="2"/>
        <v>2.1822055423195808E-2</v>
      </c>
      <c r="E192" s="271" t="s">
        <v>1098</v>
      </c>
      <c r="F192" s="239" t="s">
        <v>1036</v>
      </c>
      <c r="G192" s="233">
        <v>2.2800000000000001E-2</v>
      </c>
      <c r="H192" s="226">
        <v>1.09E-2</v>
      </c>
      <c r="I192" s="183"/>
      <c r="J192" s="183"/>
      <c r="K192" s="183"/>
    </row>
    <row r="193" spans="1:11" x14ac:dyDescent="0.25">
      <c r="A193" s="227" t="s">
        <v>496</v>
      </c>
      <c r="B193" s="228" t="s">
        <v>593</v>
      </c>
      <c r="C193" s="225">
        <v>2</v>
      </c>
      <c r="D193" s="226">
        <f t="shared" si="2"/>
        <v>0.76568615519985295</v>
      </c>
      <c r="E193" s="272" t="s">
        <v>1097</v>
      </c>
      <c r="F193" s="276" t="s">
        <v>97</v>
      </c>
      <c r="G193" s="226">
        <v>0.8</v>
      </c>
      <c r="H193" s="226">
        <v>1.09E-2</v>
      </c>
      <c r="I193" s="183"/>
      <c r="J193" s="183"/>
      <c r="K193" s="183"/>
    </row>
    <row r="194" spans="1:11" ht="30" x14ac:dyDescent="0.25">
      <c r="A194" s="227" t="s">
        <v>497</v>
      </c>
      <c r="B194" s="228" t="s">
        <v>594</v>
      </c>
      <c r="C194" s="229">
        <v>3</v>
      </c>
      <c r="D194" s="226">
        <f t="shared" si="2"/>
        <v>2.0267263458423699</v>
      </c>
      <c r="E194" s="271" t="s">
        <v>1098</v>
      </c>
      <c r="F194" s="276" t="s">
        <v>97</v>
      </c>
      <c r="G194" s="226">
        <v>2.2000000000000002</v>
      </c>
      <c r="H194" s="226">
        <v>2.0299999999999999E-2</v>
      </c>
      <c r="I194" s="183"/>
      <c r="J194" s="183"/>
      <c r="K194" s="183"/>
    </row>
    <row r="195" spans="1:11" ht="30" x14ac:dyDescent="0.25">
      <c r="A195" s="227" t="s">
        <v>498</v>
      </c>
      <c r="B195" s="228" t="s">
        <v>595</v>
      </c>
      <c r="C195" s="229">
        <v>3</v>
      </c>
      <c r="D195" s="226">
        <f t="shared" si="2"/>
        <v>2.0267263458423699</v>
      </c>
      <c r="E195" s="271" t="s">
        <v>1098</v>
      </c>
      <c r="F195" s="276" t="s">
        <v>97</v>
      </c>
      <c r="G195" s="226">
        <v>2.2000000000000002</v>
      </c>
      <c r="H195" s="226">
        <v>2.0299999999999999E-2</v>
      </c>
      <c r="I195" s="183"/>
      <c r="J195" s="183"/>
      <c r="K195" s="183"/>
    </row>
    <row r="196" spans="1:11" x14ac:dyDescent="0.25">
      <c r="A196" s="227" t="s">
        <v>499</v>
      </c>
      <c r="B196" s="228" t="s">
        <v>596</v>
      </c>
      <c r="C196" s="229">
        <v>3</v>
      </c>
      <c r="D196" s="226">
        <f t="shared" si="2"/>
        <v>1.3399507715997425</v>
      </c>
      <c r="E196" s="271" t="s">
        <v>1098</v>
      </c>
      <c r="F196" s="276" t="s">
        <v>97</v>
      </c>
      <c r="G196" s="226">
        <v>1.4</v>
      </c>
      <c r="H196" s="226">
        <v>1.09E-2</v>
      </c>
      <c r="I196" s="183"/>
      <c r="J196" s="183"/>
      <c r="K196" s="183"/>
    </row>
    <row r="197" spans="1:11" x14ac:dyDescent="0.25">
      <c r="A197" s="227" t="s">
        <v>500</v>
      </c>
      <c r="B197" s="228" t="s">
        <v>597</v>
      </c>
      <c r="C197" s="229">
        <v>3</v>
      </c>
      <c r="D197" s="226">
        <f t="shared" si="2"/>
        <v>8.1736997067584287</v>
      </c>
      <c r="E197" s="271" t="s">
        <v>1098</v>
      </c>
      <c r="F197" s="276" t="s">
        <v>97</v>
      </c>
      <c r="G197" s="226">
        <v>8.5399999999999991</v>
      </c>
      <c r="H197" s="226">
        <v>1.09E-2</v>
      </c>
      <c r="I197" s="183"/>
      <c r="J197" s="183"/>
      <c r="K197" s="183"/>
    </row>
    <row r="198" spans="1:11" x14ac:dyDescent="0.25">
      <c r="A198" s="227" t="s">
        <v>501</v>
      </c>
      <c r="B198" s="228" t="s">
        <v>598</v>
      </c>
      <c r="C198" s="225">
        <v>2</v>
      </c>
      <c r="D198" s="226">
        <f t="shared" si="2"/>
        <v>0.76568615519985295</v>
      </c>
      <c r="E198" s="272" t="s">
        <v>1097</v>
      </c>
      <c r="F198" s="276" t="s">
        <v>97</v>
      </c>
      <c r="G198" s="226">
        <v>0.8</v>
      </c>
      <c r="H198" s="226">
        <v>1.09E-2</v>
      </c>
      <c r="I198" s="183"/>
      <c r="J198" s="183"/>
      <c r="K198" s="183"/>
    </row>
    <row r="199" spans="1:11" ht="30" x14ac:dyDescent="0.25">
      <c r="A199" s="227" t="s">
        <v>502</v>
      </c>
      <c r="B199" s="228" t="s">
        <v>599</v>
      </c>
      <c r="C199" s="225">
        <v>2</v>
      </c>
      <c r="D199" s="226">
        <f t="shared" ref="D199:D262" si="3">G199*((1-H199)^($K$2-2021))</f>
        <v>0.76568615519985295</v>
      </c>
      <c r="E199" s="272" t="s">
        <v>1097</v>
      </c>
      <c r="F199" s="276" t="s">
        <v>97</v>
      </c>
      <c r="G199" s="226">
        <v>0.8</v>
      </c>
      <c r="H199" s="226">
        <v>1.09E-2</v>
      </c>
      <c r="I199" s="183"/>
      <c r="J199" s="183"/>
      <c r="K199" s="183"/>
    </row>
    <row r="200" spans="1:11" x14ac:dyDescent="0.25">
      <c r="A200" s="227" t="s">
        <v>503</v>
      </c>
      <c r="B200" s="228" t="s">
        <v>600</v>
      </c>
      <c r="C200" s="229">
        <v>3</v>
      </c>
      <c r="D200" s="226">
        <f t="shared" si="3"/>
        <v>8.8819594003182925</v>
      </c>
      <c r="E200" s="271" t="s">
        <v>1098</v>
      </c>
      <c r="F200" s="276" t="s">
        <v>97</v>
      </c>
      <c r="G200" s="226">
        <v>9.2799999999999994</v>
      </c>
      <c r="H200" s="226">
        <v>1.09E-2</v>
      </c>
      <c r="I200" s="183"/>
      <c r="J200" s="183"/>
      <c r="K200" s="183"/>
    </row>
    <row r="201" spans="1:11" x14ac:dyDescent="0.25">
      <c r="A201" s="227" t="s">
        <v>504</v>
      </c>
      <c r="B201" s="228" t="s">
        <v>601</v>
      </c>
      <c r="C201" s="229">
        <v>3</v>
      </c>
      <c r="D201" s="226">
        <f t="shared" si="3"/>
        <v>3.2683829161632993</v>
      </c>
      <c r="E201" s="271" t="s">
        <v>1098</v>
      </c>
      <c r="F201" s="276" t="s">
        <v>97</v>
      </c>
      <c r="G201" s="226">
        <v>3.419</v>
      </c>
      <c r="H201" s="226">
        <v>1.12E-2</v>
      </c>
      <c r="I201" s="183"/>
      <c r="J201" s="183"/>
      <c r="K201" s="183"/>
    </row>
    <row r="202" spans="1:11" x14ac:dyDescent="0.25">
      <c r="A202" s="227" t="s">
        <v>505</v>
      </c>
      <c r="B202" s="228" t="s">
        <v>602</v>
      </c>
      <c r="C202" s="225">
        <v>2</v>
      </c>
      <c r="D202" s="226">
        <f t="shared" si="3"/>
        <v>0.76568615519985295</v>
      </c>
      <c r="E202" s="272" t="s">
        <v>1097</v>
      </c>
      <c r="F202" s="276" t="s">
        <v>97</v>
      </c>
      <c r="G202" s="226">
        <v>0.8</v>
      </c>
      <c r="H202" s="226">
        <v>1.09E-2</v>
      </c>
      <c r="I202" s="183"/>
      <c r="J202" s="183"/>
      <c r="K202" s="183"/>
    </row>
    <row r="203" spans="1:11" x14ac:dyDescent="0.25">
      <c r="A203" s="227" t="s">
        <v>506</v>
      </c>
      <c r="B203" s="228" t="s">
        <v>603</v>
      </c>
      <c r="C203" s="225">
        <v>2</v>
      </c>
      <c r="D203" s="226">
        <f t="shared" si="3"/>
        <v>0.76568615519985295</v>
      </c>
      <c r="E203" s="272" t="s">
        <v>1097</v>
      </c>
      <c r="F203" s="276" t="s">
        <v>97</v>
      </c>
      <c r="G203" s="226">
        <v>0.8</v>
      </c>
      <c r="H203" s="226">
        <v>1.09E-2</v>
      </c>
      <c r="I203" s="183"/>
      <c r="J203" s="183"/>
      <c r="K203" s="183"/>
    </row>
    <row r="204" spans="1:11" x14ac:dyDescent="0.25">
      <c r="A204" s="227" t="s">
        <v>507</v>
      </c>
      <c r="B204" s="228" t="s">
        <v>604</v>
      </c>
      <c r="C204" s="225">
        <v>2</v>
      </c>
      <c r="D204" s="226">
        <f t="shared" si="3"/>
        <v>0.76568615519985295</v>
      </c>
      <c r="E204" s="272" t="s">
        <v>1097</v>
      </c>
      <c r="F204" s="276" t="s">
        <v>97</v>
      </c>
      <c r="G204" s="226">
        <v>0.8</v>
      </c>
      <c r="H204" s="226">
        <v>1.09E-2</v>
      </c>
      <c r="I204" s="183"/>
      <c r="J204" s="183"/>
      <c r="K204" s="183"/>
    </row>
    <row r="205" spans="1:11" x14ac:dyDescent="0.25">
      <c r="A205" s="227" t="s">
        <v>508</v>
      </c>
      <c r="B205" s="228" t="s">
        <v>605</v>
      </c>
      <c r="C205" s="225">
        <v>2</v>
      </c>
      <c r="D205" s="226">
        <f t="shared" si="3"/>
        <v>0.76568615519985295</v>
      </c>
      <c r="E205" s="272" t="s">
        <v>1097</v>
      </c>
      <c r="F205" s="276" t="s">
        <v>97</v>
      </c>
      <c r="G205" s="226">
        <v>0.8</v>
      </c>
      <c r="H205" s="226">
        <v>1.09E-2</v>
      </c>
      <c r="I205" s="183"/>
      <c r="J205" s="183"/>
      <c r="K205" s="183"/>
    </row>
    <row r="206" spans="1:11" x14ac:dyDescent="0.25">
      <c r="A206" s="227" t="s">
        <v>509</v>
      </c>
      <c r="B206" s="228" t="s">
        <v>606</v>
      </c>
      <c r="C206" s="225">
        <v>2</v>
      </c>
      <c r="D206" s="226">
        <f t="shared" si="3"/>
        <v>0.76568615519985295</v>
      </c>
      <c r="E206" s="272" t="s">
        <v>1097</v>
      </c>
      <c r="F206" s="276" t="s">
        <v>97</v>
      </c>
      <c r="G206" s="226">
        <v>0.8</v>
      </c>
      <c r="H206" s="226">
        <v>1.09E-2</v>
      </c>
      <c r="I206" s="183"/>
      <c r="J206" s="183"/>
      <c r="K206" s="183"/>
    </row>
    <row r="207" spans="1:11" x14ac:dyDescent="0.25">
      <c r="A207" s="227" t="s">
        <v>510</v>
      </c>
      <c r="B207" s="228" t="s">
        <v>607</v>
      </c>
      <c r="C207" s="225">
        <v>2</v>
      </c>
      <c r="D207" s="226">
        <f t="shared" si="3"/>
        <v>0.76568615519985295</v>
      </c>
      <c r="E207" s="272" t="s">
        <v>1097</v>
      </c>
      <c r="F207" s="276" t="s">
        <v>97</v>
      </c>
      <c r="G207" s="226">
        <v>0.8</v>
      </c>
      <c r="H207" s="226">
        <v>1.09E-2</v>
      </c>
      <c r="I207" s="183"/>
      <c r="J207" s="183"/>
      <c r="K207" s="183"/>
    </row>
    <row r="208" spans="1:11" x14ac:dyDescent="0.25">
      <c r="A208" s="227" t="s">
        <v>511</v>
      </c>
      <c r="B208" s="228" t="s">
        <v>608</v>
      </c>
      <c r="C208" s="225">
        <v>2</v>
      </c>
      <c r="D208" s="226">
        <f t="shared" si="3"/>
        <v>0.76568615519985295</v>
      </c>
      <c r="E208" s="272" t="s">
        <v>1097</v>
      </c>
      <c r="F208" s="276" t="s">
        <v>97</v>
      </c>
      <c r="G208" s="226">
        <v>0.8</v>
      </c>
      <c r="H208" s="226">
        <v>1.09E-2</v>
      </c>
      <c r="I208" s="183"/>
      <c r="J208" s="183"/>
      <c r="K208" s="183"/>
    </row>
    <row r="209" spans="1:11" x14ac:dyDescent="0.25">
      <c r="A209" s="227" t="s">
        <v>512</v>
      </c>
      <c r="B209" s="228" t="s">
        <v>609</v>
      </c>
      <c r="C209" s="225">
        <v>2</v>
      </c>
      <c r="D209" s="226">
        <f t="shared" si="3"/>
        <v>0.76568615519985295</v>
      </c>
      <c r="E209" s="272" t="s">
        <v>1097</v>
      </c>
      <c r="F209" s="276" t="s">
        <v>97</v>
      </c>
      <c r="G209" s="226">
        <v>0.8</v>
      </c>
      <c r="H209" s="226">
        <v>1.09E-2</v>
      </c>
      <c r="I209" s="183"/>
      <c r="J209" s="183"/>
      <c r="K209" s="183"/>
    </row>
    <row r="210" spans="1:11" x14ac:dyDescent="0.25">
      <c r="A210" s="227" t="s">
        <v>513</v>
      </c>
      <c r="B210" s="228" t="s">
        <v>610</v>
      </c>
      <c r="C210" s="225">
        <v>2</v>
      </c>
      <c r="D210" s="226">
        <f t="shared" si="3"/>
        <v>0.76568615519985295</v>
      </c>
      <c r="E210" s="272" t="s">
        <v>1097</v>
      </c>
      <c r="F210" s="276" t="s">
        <v>97</v>
      </c>
      <c r="G210" s="226">
        <v>0.8</v>
      </c>
      <c r="H210" s="226">
        <v>1.09E-2</v>
      </c>
      <c r="I210" s="183"/>
      <c r="J210" s="183"/>
      <c r="K210" s="183"/>
    </row>
    <row r="211" spans="1:11" ht="45" x14ac:dyDescent="0.25">
      <c r="A211" s="227" t="s">
        <v>514</v>
      </c>
      <c r="B211" s="228" t="s">
        <v>611</v>
      </c>
      <c r="C211" s="225">
        <v>2</v>
      </c>
      <c r="D211" s="226">
        <f t="shared" si="3"/>
        <v>0.76568615519985295</v>
      </c>
      <c r="E211" s="272" t="s">
        <v>1097</v>
      </c>
      <c r="F211" s="276" t="s">
        <v>97</v>
      </c>
      <c r="G211" s="226">
        <v>0.8</v>
      </c>
      <c r="H211" s="226">
        <v>1.09E-2</v>
      </c>
      <c r="I211" s="183"/>
      <c r="J211" s="183"/>
      <c r="K211" s="183"/>
    </row>
    <row r="212" spans="1:11" x14ac:dyDescent="0.25">
      <c r="A212" s="227" t="s">
        <v>515</v>
      </c>
      <c r="B212" s="228" t="s">
        <v>612</v>
      </c>
      <c r="C212" s="225">
        <v>2</v>
      </c>
      <c r="D212" s="226">
        <f t="shared" si="3"/>
        <v>0.76568615519985295</v>
      </c>
      <c r="E212" s="272" t="s">
        <v>1097</v>
      </c>
      <c r="F212" s="276" t="s">
        <v>97</v>
      </c>
      <c r="G212" s="226">
        <v>0.8</v>
      </c>
      <c r="H212" s="226">
        <v>1.09E-2</v>
      </c>
      <c r="I212" s="183"/>
      <c r="J212" s="183"/>
      <c r="K212" s="183"/>
    </row>
    <row r="213" spans="1:11" ht="30" x14ac:dyDescent="0.25">
      <c r="A213" s="227" t="s">
        <v>516</v>
      </c>
      <c r="B213" s="228" t="s">
        <v>613</v>
      </c>
      <c r="C213" s="225">
        <v>2</v>
      </c>
      <c r="D213" s="226">
        <f t="shared" si="3"/>
        <v>0.76568615519985295</v>
      </c>
      <c r="E213" s="272" t="s">
        <v>1097</v>
      </c>
      <c r="F213" s="276" t="s">
        <v>97</v>
      </c>
      <c r="G213" s="226">
        <v>0.8</v>
      </c>
      <c r="H213" s="226">
        <v>1.09E-2</v>
      </c>
      <c r="I213" s="183"/>
      <c r="J213" s="183"/>
      <c r="K213" s="183"/>
    </row>
    <row r="214" spans="1:11" ht="45" x14ac:dyDescent="0.25">
      <c r="A214" s="230" t="s">
        <v>517</v>
      </c>
      <c r="B214" s="231" t="s">
        <v>614</v>
      </c>
      <c r="C214" s="234">
        <v>1</v>
      </c>
      <c r="D214" s="226">
        <f t="shared" si="3"/>
        <v>0.20577815420996046</v>
      </c>
      <c r="E214" s="271" t="s">
        <v>1098</v>
      </c>
      <c r="F214" s="239" t="s">
        <v>1036</v>
      </c>
      <c r="G214" s="233">
        <v>0.215</v>
      </c>
      <c r="H214" s="226">
        <v>1.09E-2</v>
      </c>
      <c r="I214" s="183"/>
      <c r="J214" s="183"/>
      <c r="K214" s="183"/>
    </row>
    <row r="215" spans="1:11" ht="45" x14ac:dyDescent="0.25">
      <c r="A215" s="230" t="s">
        <v>518</v>
      </c>
      <c r="B215" s="231" t="s">
        <v>615</v>
      </c>
      <c r="C215" s="234">
        <v>1</v>
      </c>
      <c r="D215" s="226">
        <f t="shared" si="3"/>
        <v>0.20577815420996046</v>
      </c>
      <c r="E215" s="271" t="s">
        <v>1098</v>
      </c>
      <c r="F215" s="239" t="s">
        <v>1036</v>
      </c>
      <c r="G215" s="233">
        <v>0.215</v>
      </c>
      <c r="H215" s="226">
        <v>1.09E-2</v>
      </c>
      <c r="I215" s="183"/>
      <c r="J215" s="183"/>
      <c r="K215" s="183"/>
    </row>
    <row r="216" spans="1:11" ht="45" x14ac:dyDescent="0.25">
      <c r="A216" s="230" t="s">
        <v>519</v>
      </c>
      <c r="B216" s="231" t="s">
        <v>616</v>
      </c>
      <c r="C216" s="234">
        <v>1</v>
      </c>
      <c r="D216" s="226">
        <f t="shared" si="3"/>
        <v>0.20577815420996046</v>
      </c>
      <c r="E216" s="271" t="s">
        <v>1098</v>
      </c>
      <c r="F216" s="239" t="s">
        <v>1036</v>
      </c>
      <c r="G216" s="233">
        <v>0.215</v>
      </c>
      <c r="H216" s="226">
        <v>1.09E-2</v>
      </c>
      <c r="I216" s="183"/>
      <c r="J216" s="183"/>
      <c r="K216" s="183"/>
    </row>
    <row r="217" spans="1:11" x14ac:dyDescent="0.25">
      <c r="A217" s="227" t="s">
        <v>740</v>
      </c>
      <c r="B217" s="228" t="s">
        <v>746</v>
      </c>
      <c r="C217" s="225">
        <v>2</v>
      </c>
      <c r="D217" s="248">
        <f t="shared" si="3"/>
        <v>0.76568615519985295</v>
      </c>
      <c r="E217" s="272" t="s">
        <v>1097</v>
      </c>
      <c r="F217" s="298" t="s">
        <v>97</v>
      </c>
      <c r="G217" s="248">
        <v>0.8</v>
      </c>
      <c r="H217" s="248">
        <v>1.09E-2</v>
      </c>
      <c r="I217" s="183"/>
      <c r="J217" s="183"/>
      <c r="K217" s="183"/>
    </row>
    <row r="218" spans="1:11" ht="45" x14ac:dyDescent="0.25">
      <c r="A218" s="230" t="s">
        <v>520</v>
      </c>
      <c r="B218" s="231" t="s">
        <v>617</v>
      </c>
      <c r="C218" s="234">
        <v>1</v>
      </c>
      <c r="D218" s="226">
        <f t="shared" si="3"/>
        <v>0.25650486199195072</v>
      </c>
      <c r="E218" s="271" t="s">
        <v>1098</v>
      </c>
      <c r="F218" s="239" t="s">
        <v>1036</v>
      </c>
      <c r="G218" s="233">
        <v>0.26800000000000002</v>
      </c>
      <c r="H218" s="226">
        <v>1.09E-2</v>
      </c>
      <c r="I218" s="183"/>
      <c r="J218" s="183"/>
      <c r="K218" s="183"/>
    </row>
    <row r="219" spans="1:11" ht="45" x14ac:dyDescent="0.25">
      <c r="A219" s="230" t="s">
        <v>521</v>
      </c>
      <c r="B219" s="231" t="s">
        <v>618</v>
      </c>
      <c r="C219" s="234">
        <v>1</v>
      </c>
      <c r="D219" s="226">
        <f t="shared" si="3"/>
        <v>0.25650486199195072</v>
      </c>
      <c r="E219" s="271" t="s">
        <v>1098</v>
      </c>
      <c r="F219" s="239" t="s">
        <v>1036</v>
      </c>
      <c r="G219" s="233">
        <v>0.26800000000000002</v>
      </c>
      <c r="H219" s="226">
        <v>1.09E-2</v>
      </c>
      <c r="I219" s="183"/>
      <c r="J219" s="183"/>
      <c r="K219" s="183"/>
    </row>
    <row r="220" spans="1:11" ht="45" x14ac:dyDescent="0.25">
      <c r="A220" s="230" t="s">
        <v>522</v>
      </c>
      <c r="B220" s="231" t="s">
        <v>619</v>
      </c>
      <c r="C220" s="234">
        <v>1</v>
      </c>
      <c r="D220" s="226">
        <f t="shared" si="3"/>
        <v>0.25650486199195072</v>
      </c>
      <c r="E220" s="271" t="s">
        <v>1098</v>
      </c>
      <c r="F220" s="239" t="s">
        <v>1036</v>
      </c>
      <c r="G220" s="233">
        <v>0.26800000000000002</v>
      </c>
      <c r="H220" s="226">
        <v>1.09E-2</v>
      </c>
      <c r="I220" s="183"/>
      <c r="J220" s="183"/>
      <c r="K220" s="183"/>
    </row>
    <row r="221" spans="1:11" x14ac:dyDescent="0.25">
      <c r="A221" s="227" t="s">
        <v>741</v>
      </c>
      <c r="B221" s="228" t="s">
        <v>747</v>
      </c>
      <c r="C221" s="225">
        <v>2</v>
      </c>
      <c r="D221" s="226">
        <f t="shared" si="3"/>
        <v>0.76568615519985295</v>
      </c>
      <c r="E221" s="272" t="s">
        <v>1097</v>
      </c>
      <c r="F221" s="275" t="s">
        <v>97</v>
      </c>
      <c r="G221" s="226">
        <v>0.8</v>
      </c>
      <c r="H221" s="226">
        <v>1.09E-2</v>
      </c>
      <c r="I221" s="183"/>
      <c r="J221" s="183"/>
      <c r="K221" s="183"/>
    </row>
    <row r="222" spans="1:11" ht="45" x14ac:dyDescent="0.25">
      <c r="A222" s="230" t="s">
        <v>523</v>
      </c>
      <c r="B222" s="231" t="s">
        <v>620</v>
      </c>
      <c r="C222" s="234">
        <v>1</v>
      </c>
      <c r="D222" s="226">
        <f t="shared" si="3"/>
        <v>0.25650486199195072</v>
      </c>
      <c r="E222" s="271" t="s">
        <v>1098</v>
      </c>
      <c r="F222" s="239" t="s">
        <v>1036</v>
      </c>
      <c r="G222" s="233">
        <v>0.26800000000000002</v>
      </c>
      <c r="H222" s="226">
        <v>1.09E-2</v>
      </c>
      <c r="I222" s="183"/>
      <c r="J222" s="183"/>
      <c r="K222" s="183"/>
    </row>
    <row r="223" spans="1:11" ht="45" x14ac:dyDescent="0.25">
      <c r="A223" s="230" t="s">
        <v>524</v>
      </c>
      <c r="B223" s="231" t="s">
        <v>621</v>
      </c>
      <c r="C223" s="234">
        <v>1</v>
      </c>
      <c r="D223" s="226">
        <f t="shared" si="3"/>
        <v>0.25650486199195072</v>
      </c>
      <c r="E223" s="271" t="s">
        <v>1098</v>
      </c>
      <c r="F223" s="239" t="s">
        <v>1036</v>
      </c>
      <c r="G223" s="233">
        <v>0.26800000000000002</v>
      </c>
      <c r="H223" s="226">
        <v>1.09E-2</v>
      </c>
      <c r="I223" s="183"/>
      <c r="J223" s="183"/>
      <c r="K223" s="183"/>
    </row>
    <row r="224" spans="1:11" ht="45" x14ac:dyDescent="0.25">
      <c r="A224" s="230" t="s">
        <v>525</v>
      </c>
      <c r="B224" s="231" t="s">
        <v>622</v>
      </c>
      <c r="C224" s="234">
        <v>1</v>
      </c>
      <c r="D224" s="226">
        <f t="shared" si="3"/>
        <v>0.25650486199195072</v>
      </c>
      <c r="E224" s="271" t="s">
        <v>1098</v>
      </c>
      <c r="F224" s="239" t="s">
        <v>1036</v>
      </c>
      <c r="G224" s="233">
        <v>0.26800000000000002</v>
      </c>
      <c r="H224" s="226">
        <v>1.09E-2</v>
      </c>
      <c r="I224" s="183"/>
      <c r="J224" s="183"/>
      <c r="K224" s="183"/>
    </row>
    <row r="225" spans="1:11" ht="27.95" customHeight="1" x14ac:dyDescent="0.25">
      <c r="A225" s="284" t="s">
        <v>742</v>
      </c>
      <c r="B225" s="285" t="s">
        <v>748</v>
      </c>
      <c r="C225" s="286">
        <v>2</v>
      </c>
      <c r="D225" s="248">
        <f t="shared" si="3"/>
        <v>0.76568615519985295</v>
      </c>
      <c r="E225" s="272" t="s">
        <v>1097</v>
      </c>
      <c r="F225" s="276" t="s">
        <v>97</v>
      </c>
      <c r="G225" s="248">
        <v>0.8</v>
      </c>
      <c r="H225" s="248">
        <v>1.09E-2</v>
      </c>
      <c r="I225" s="183"/>
      <c r="J225" s="183"/>
      <c r="K225" s="183"/>
    </row>
    <row r="226" spans="1:11" ht="30" x14ac:dyDescent="0.25">
      <c r="A226" s="280" t="s">
        <v>526</v>
      </c>
      <c r="B226" s="281" t="s">
        <v>623</v>
      </c>
      <c r="C226" s="282">
        <v>2</v>
      </c>
      <c r="D226" s="283">
        <f t="shared" si="3"/>
        <v>0.76568615519985295</v>
      </c>
      <c r="E226" s="271" t="s">
        <v>1097</v>
      </c>
      <c r="F226" s="276" t="s">
        <v>97</v>
      </c>
      <c r="G226" s="283">
        <v>0.8</v>
      </c>
      <c r="H226" s="283">
        <v>1.09E-2</v>
      </c>
      <c r="I226" s="183"/>
      <c r="J226" s="183"/>
      <c r="K226" s="183"/>
    </row>
    <row r="227" spans="1:11" ht="60" x14ac:dyDescent="0.25">
      <c r="A227" s="227" t="s">
        <v>527</v>
      </c>
      <c r="B227" s="228" t="s">
        <v>624</v>
      </c>
      <c r="C227" s="225">
        <v>2</v>
      </c>
      <c r="D227" s="226">
        <f t="shared" si="3"/>
        <v>0.76568615519985295</v>
      </c>
      <c r="E227" s="272" t="s">
        <v>1097</v>
      </c>
      <c r="F227" s="276" t="s">
        <v>97</v>
      </c>
      <c r="G227" s="226">
        <v>0.8</v>
      </c>
      <c r="H227" s="226">
        <v>1.09E-2</v>
      </c>
      <c r="I227" s="183"/>
      <c r="J227" s="183"/>
      <c r="K227" s="183"/>
    </row>
    <row r="228" spans="1:11" ht="60" x14ac:dyDescent="0.25">
      <c r="A228" s="227" t="s">
        <v>528</v>
      </c>
      <c r="B228" s="228" t="s">
        <v>625</v>
      </c>
      <c r="C228" s="225">
        <v>2</v>
      </c>
      <c r="D228" s="226">
        <f t="shared" si="3"/>
        <v>0.76568615519985295</v>
      </c>
      <c r="E228" s="272" t="s">
        <v>1097</v>
      </c>
      <c r="F228" s="276" t="s">
        <v>97</v>
      </c>
      <c r="G228" s="226">
        <v>0.8</v>
      </c>
      <c r="H228" s="226">
        <v>1.09E-2</v>
      </c>
      <c r="I228" s="183"/>
      <c r="J228" s="183"/>
      <c r="K228" s="183"/>
    </row>
    <row r="229" spans="1:11" ht="45" x14ac:dyDescent="0.25">
      <c r="A229" s="227" t="s">
        <v>529</v>
      </c>
      <c r="B229" s="228" t="s">
        <v>626</v>
      </c>
      <c r="C229" s="225">
        <v>2</v>
      </c>
      <c r="D229" s="226">
        <f t="shared" si="3"/>
        <v>0.76568615519985295</v>
      </c>
      <c r="E229" s="272" t="s">
        <v>1097</v>
      </c>
      <c r="F229" s="276" t="s">
        <v>97</v>
      </c>
      <c r="G229" s="226">
        <v>0.8</v>
      </c>
      <c r="H229" s="226">
        <v>1.09E-2</v>
      </c>
      <c r="I229" s="183"/>
      <c r="J229" s="183"/>
      <c r="K229" s="183"/>
    </row>
    <row r="230" spans="1:11" ht="30" x14ac:dyDescent="0.25">
      <c r="A230" s="227" t="s">
        <v>530</v>
      </c>
      <c r="B230" s="228" t="s">
        <v>627</v>
      </c>
      <c r="C230" s="225">
        <v>2</v>
      </c>
      <c r="D230" s="226">
        <f t="shared" si="3"/>
        <v>0.76568615519985295</v>
      </c>
      <c r="E230" s="272" t="s">
        <v>1097</v>
      </c>
      <c r="F230" s="276" t="s">
        <v>97</v>
      </c>
      <c r="G230" s="226">
        <v>0.8</v>
      </c>
      <c r="H230" s="226">
        <v>1.09E-2</v>
      </c>
      <c r="I230" s="183"/>
      <c r="J230" s="183"/>
      <c r="K230" s="183"/>
    </row>
    <row r="231" spans="1:11" x14ac:dyDescent="0.25">
      <c r="A231" s="227" t="s">
        <v>531</v>
      </c>
      <c r="B231" s="228" t="s">
        <v>628</v>
      </c>
      <c r="C231" s="225">
        <v>2</v>
      </c>
      <c r="D231" s="226">
        <f t="shared" si="3"/>
        <v>0.76568615519985295</v>
      </c>
      <c r="E231" s="272" t="s">
        <v>1097</v>
      </c>
      <c r="F231" s="276" t="s">
        <v>97</v>
      </c>
      <c r="G231" s="226">
        <v>0.8</v>
      </c>
      <c r="H231" s="226">
        <v>1.09E-2</v>
      </c>
      <c r="I231" s="183"/>
      <c r="J231" s="183"/>
      <c r="K231" s="183"/>
    </row>
    <row r="232" spans="1:11" x14ac:dyDescent="0.25">
      <c r="A232" s="227" t="s">
        <v>532</v>
      </c>
      <c r="B232" s="228" t="s">
        <v>629</v>
      </c>
      <c r="C232" s="225">
        <v>2</v>
      </c>
      <c r="D232" s="226">
        <f t="shared" si="3"/>
        <v>0.76568615519985295</v>
      </c>
      <c r="E232" s="272" t="s">
        <v>1097</v>
      </c>
      <c r="F232" s="276" t="s">
        <v>97</v>
      </c>
      <c r="G232" s="226">
        <v>0.8</v>
      </c>
      <c r="H232" s="226">
        <v>1.09E-2</v>
      </c>
      <c r="I232" s="183"/>
      <c r="J232" s="183"/>
      <c r="K232" s="183"/>
    </row>
    <row r="233" spans="1:11" x14ac:dyDescent="0.25">
      <c r="A233" s="227" t="s">
        <v>533</v>
      </c>
      <c r="B233" s="228" t="s">
        <v>630</v>
      </c>
      <c r="C233" s="225">
        <v>2</v>
      </c>
      <c r="D233" s="226">
        <f t="shared" si="3"/>
        <v>0.76568615519985295</v>
      </c>
      <c r="E233" s="272" t="s">
        <v>1097</v>
      </c>
      <c r="F233" s="276" t="s">
        <v>97</v>
      </c>
      <c r="G233" s="226">
        <v>0.8</v>
      </c>
      <c r="H233" s="226">
        <v>1.09E-2</v>
      </c>
      <c r="I233" s="183"/>
      <c r="J233" s="183"/>
      <c r="K233" s="183"/>
    </row>
    <row r="234" spans="1:11" x14ac:dyDescent="0.25">
      <c r="A234" s="227" t="s">
        <v>534</v>
      </c>
      <c r="B234" s="228" t="s">
        <v>631</v>
      </c>
      <c r="C234" s="225">
        <v>2</v>
      </c>
      <c r="D234" s="226">
        <f t="shared" si="3"/>
        <v>0.76568615519985295</v>
      </c>
      <c r="E234" s="272" t="s">
        <v>1097</v>
      </c>
      <c r="F234" s="276" t="s">
        <v>97</v>
      </c>
      <c r="G234" s="226">
        <v>0.8</v>
      </c>
      <c r="H234" s="226">
        <v>1.09E-2</v>
      </c>
      <c r="I234" s="183"/>
      <c r="J234" s="183"/>
      <c r="K234" s="183"/>
    </row>
    <row r="235" spans="1:11" x14ac:dyDescent="0.25">
      <c r="A235" s="227" t="s">
        <v>743</v>
      </c>
      <c r="B235" s="228" t="s">
        <v>749</v>
      </c>
      <c r="C235" s="225">
        <v>2</v>
      </c>
      <c r="D235" s="226">
        <f t="shared" si="3"/>
        <v>0.76568615519985295</v>
      </c>
      <c r="E235" s="272" t="s">
        <v>1097</v>
      </c>
      <c r="F235" s="276" t="s">
        <v>97</v>
      </c>
      <c r="G235" s="226">
        <v>0.8</v>
      </c>
      <c r="H235" s="226">
        <v>1.09E-2</v>
      </c>
      <c r="I235" s="183"/>
      <c r="J235" s="183"/>
      <c r="K235" s="183"/>
    </row>
    <row r="236" spans="1:11" x14ac:dyDescent="0.25">
      <c r="A236" s="227" t="s">
        <v>535</v>
      </c>
      <c r="B236" s="228" t="s">
        <v>632</v>
      </c>
      <c r="C236" s="225">
        <v>2</v>
      </c>
      <c r="D236" s="226">
        <f t="shared" si="3"/>
        <v>0.76568615519985295</v>
      </c>
      <c r="E236" s="272" t="s">
        <v>1097</v>
      </c>
      <c r="F236" s="276" t="s">
        <v>97</v>
      </c>
      <c r="G236" s="226">
        <v>0.8</v>
      </c>
      <c r="H236" s="226">
        <v>1.09E-2</v>
      </c>
      <c r="I236" s="183"/>
      <c r="J236" s="183"/>
      <c r="K236" s="183"/>
    </row>
    <row r="237" spans="1:11" x14ac:dyDescent="0.25">
      <c r="A237" s="227" t="s">
        <v>536</v>
      </c>
      <c r="B237" s="228" t="s">
        <v>633</v>
      </c>
      <c r="C237" s="225">
        <v>2</v>
      </c>
      <c r="D237" s="226">
        <f t="shared" si="3"/>
        <v>0.76568615519985295</v>
      </c>
      <c r="E237" s="272" t="s">
        <v>1097</v>
      </c>
      <c r="F237" s="276" t="s">
        <v>97</v>
      </c>
      <c r="G237" s="226">
        <v>0.8</v>
      </c>
      <c r="H237" s="226">
        <v>1.09E-2</v>
      </c>
      <c r="I237" s="183"/>
      <c r="J237" s="183"/>
      <c r="K237" s="183"/>
    </row>
    <row r="238" spans="1:11" x14ac:dyDescent="0.25">
      <c r="A238" s="227" t="s">
        <v>744</v>
      </c>
      <c r="B238" s="228" t="s">
        <v>750</v>
      </c>
      <c r="C238" s="225">
        <v>2</v>
      </c>
      <c r="D238" s="226">
        <f t="shared" si="3"/>
        <v>0.76568615519985295</v>
      </c>
      <c r="E238" s="272" t="s">
        <v>1097</v>
      </c>
      <c r="F238" s="276" t="s">
        <v>97</v>
      </c>
      <c r="G238" s="226">
        <v>0.8</v>
      </c>
      <c r="H238" s="226">
        <v>1.09E-2</v>
      </c>
      <c r="I238" s="183"/>
      <c r="J238" s="183"/>
      <c r="K238" s="183"/>
    </row>
    <row r="239" spans="1:11" ht="45" x14ac:dyDescent="0.25">
      <c r="A239" s="227" t="s">
        <v>537</v>
      </c>
      <c r="B239" s="228" t="s">
        <v>634</v>
      </c>
      <c r="C239" s="225">
        <v>2</v>
      </c>
      <c r="D239" s="226">
        <f t="shared" si="3"/>
        <v>0.76568615519985295</v>
      </c>
      <c r="E239" s="272" t="s">
        <v>1097</v>
      </c>
      <c r="F239" s="276" t="s">
        <v>97</v>
      </c>
      <c r="G239" s="226">
        <v>0.8</v>
      </c>
      <c r="H239" s="226">
        <v>1.09E-2</v>
      </c>
      <c r="I239" s="183"/>
      <c r="J239" s="183"/>
      <c r="K239" s="183"/>
    </row>
    <row r="240" spans="1:11" x14ac:dyDescent="0.25">
      <c r="A240" s="227" t="s">
        <v>538</v>
      </c>
      <c r="B240" s="228" t="s">
        <v>635</v>
      </c>
      <c r="C240" s="225">
        <v>2</v>
      </c>
      <c r="D240" s="226">
        <f t="shared" si="3"/>
        <v>0.76568615519985295</v>
      </c>
      <c r="E240" s="272" t="s">
        <v>1097</v>
      </c>
      <c r="F240" s="276" t="s">
        <v>97</v>
      </c>
      <c r="G240" s="226">
        <v>0.8</v>
      </c>
      <c r="H240" s="226">
        <v>1.09E-2</v>
      </c>
      <c r="I240" s="183"/>
      <c r="J240" s="183"/>
      <c r="K240" s="183"/>
    </row>
    <row r="241" spans="1:11" ht="60" x14ac:dyDescent="0.25">
      <c r="A241" s="227" t="s">
        <v>539</v>
      </c>
      <c r="B241" s="228" t="s">
        <v>636</v>
      </c>
      <c r="C241" s="225">
        <v>2</v>
      </c>
      <c r="D241" s="226">
        <f t="shared" si="3"/>
        <v>0.76568615519985295</v>
      </c>
      <c r="E241" s="272" t="s">
        <v>1097</v>
      </c>
      <c r="F241" s="276" t="s">
        <v>97</v>
      </c>
      <c r="G241" s="226">
        <v>0.8</v>
      </c>
      <c r="H241" s="226">
        <v>1.09E-2</v>
      </c>
      <c r="I241" s="183"/>
      <c r="J241" s="183"/>
      <c r="K241" s="183"/>
    </row>
    <row r="242" spans="1:11" ht="45" x14ac:dyDescent="0.25">
      <c r="A242" s="227" t="s">
        <v>540</v>
      </c>
      <c r="B242" s="228" t="s">
        <v>637</v>
      </c>
      <c r="C242" s="225">
        <v>2</v>
      </c>
      <c r="D242" s="226">
        <f t="shared" si="3"/>
        <v>0.76568615519985295</v>
      </c>
      <c r="E242" s="272" t="s">
        <v>1097</v>
      </c>
      <c r="F242" s="276" t="s">
        <v>97</v>
      </c>
      <c r="G242" s="226">
        <v>0.8</v>
      </c>
      <c r="H242" s="226">
        <v>1.09E-2</v>
      </c>
      <c r="I242" s="183"/>
      <c r="J242" s="183"/>
      <c r="K242" s="183"/>
    </row>
    <row r="243" spans="1:11" ht="45" x14ac:dyDescent="0.25">
      <c r="A243" s="227" t="s">
        <v>541</v>
      </c>
      <c r="B243" s="228" t="s">
        <v>638</v>
      </c>
      <c r="C243" s="225">
        <v>2</v>
      </c>
      <c r="D243" s="226">
        <f t="shared" si="3"/>
        <v>0.76568615519985295</v>
      </c>
      <c r="E243" s="272" t="s">
        <v>1097</v>
      </c>
      <c r="F243" s="276" t="s">
        <v>97</v>
      </c>
      <c r="G243" s="226">
        <v>0.8</v>
      </c>
      <c r="H243" s="226">
        <v>1.09E-2</v>
      </c>
      <c r="I243" s="183"/>
      <c r="J243" s="183"/>
      <c r="K243" s="183"/>
    </row>
    <row r="244" spans="1:11" ht="30" x14ac:dyDescent="0.25">
      <c r="A244" s="227" t="s">
        <v>542</v>
      </c>
      <c r="B244" s="228" t="s">
        <v>639</v>
      </c>
      <c r="C244" s="225">
        <v>2</v>
      </c>
      <c r="D244" s="226">
        <f t="shared" si="3"/>
        <v>0.76568615519985295</v>
      </c>
      <c r="E244" s="272" t="s">
        <v>1097</v>
      </c>
      <c r="F244" s="276" t="s">
        <v>97</v>
      </c>
      <c r="G244" s="226">
        <v>0.8</v>
      </c>
      <c r="H244" s="226">
        <v>1.09E-2</v>
      </c>
      <c r="I244" s="183"/>
      <c r="J244" s="183"/>
      <c r="K244" s="183"/>
    </row>
    <row r="245" spans="1:11" x14ac:dyDescent="0.25">
      <c r="A245" s="227" t="s">
        <v>543</v>
      </c>
      <c r="B245" s="228" t="s">
        <v>640</v>
      </c>
      <c r="C245" s="225">
        <v>2</v>
      </c>
      <c r="D245" s="226">
        <f t="shared" si="3"/>
        <v>0.76568615519985295</v>
      </c>
      <c r="E245" s="272" t="s">
        <v>1097</v>
      </c>
      <c r="F245" s="276" t="s">
        <v>97</v>
      </c>
      <c r="G245" s="226">
        <v>0.8</v>
      </c>
      <c r="H245" s="226">
        <v>1.09E-2</v>
      </c>
      <c r="I245" s="183"/>
      <c r="J245" s="183"/>
      <c r="K245" s="183"/>
    </row>
    <row r="246" spans="1:11" x14ac:dyDescent="0.25">
      <c r="A246" s="227" t="s">
        <v>544</v>
      </c>
      <c r="B246" s="228" t="s">
        <v>641</v>
      </c>
      <c r="C246" s="225">
        <v>2</v>
      </c>
      <c r="D246" s="226">
        <f t="shared" si="3"/>
        <v>0.76568615519985295</v>
      </c>
      <c r="E246" s="272" t="s">
        <v>1097</v>
      </c>
      <c r="F246" s="276" t="s">
        <v>97</v>
      </c>
      <c r="G246" s="226">
        <v>0.8</v>
      </c>
      <c r="H246" s="226">
        <v>1.09E-2</v>
      </c>
      <c r="I246" s="183"/>
      <c r="J246" s="183"/>
      <c r="K246" s="183"/>
    </row>
    <row r="247" spans="1:11" x14ac:dyDescent="0.25">
      <c r="A247" s="227" t="s">
        <v>545</v>
      </c>
      <c r="B247" s="228" t="s">
        <v>642</v>
      </c>
      <c r="C247" s="225">
        <v>2</v>
      </c>
      <c r="D247" s="226">
        <f t="shared" si="3"/>
        <v>0.76568615519985295</v>
      </c>
      <c r="E247" s="272" t="s">
        <v>1097</v>
      </c>
      <c r="F247" s="276" t="s">
        <v>97</v>
      </c>
      <c r="G247" s="226">
        <v>0.8</v>
      </c>
      <c r="H247" s="226">
        <v>1.09E-2</v>
      </c>
      <c r="I247" s="183"/>
      <c r="J247" s="183"/>
      <c r="K247" s="183"/>
    </row>
    <row r="248" spans="1:11" ht="30" x14ac:dyDescent="0.25">
      <c r="A248" s="227" t="s">
        <v>745</v>
      </c>
      <c r="B248" s="228" t="s">
        <v>751</v>
      </c>
      <c r="C248" s="225">
        <v>2</v>
      </c>
      <c r="D248" s="226">
        <f t="shared" si="3"/>
        <v>0.76568615519985295</v>
      </c>
      <c r="E248" s="272" t="s">
        <v>1097</v>
      </c>
      <c r="F248" s="276" t="s">
        <v>97</v>
      </c>
      <c r="G248" s="226">
        <v>0.8</v>
      </c>
      <c r="H248" s="226">
        <v>1.09E-2</v>
      </c>
      <c r="I248" s="183"/>
      <c r="J248" s="183"/>
      <c r="K248" s="183"/>
    </row>
    <row r="249" spans="1:11" x14ac:dyDescent="0.25">
      <c r="A249" s="227" t="s">
        <v>546</v>
      </c>
      <c r="B249" s="228" t="s">
        <v>643</v>
      </c>
      <c r="C249" s="225">
        <v>2</v>
      </c>
      <c r="D249" s="226">
        <f t="shared" si="3"/>
        <v>0.76568615519985295</v>
      </c>
      <c r="E249" s="272" t="s">
        <v>1097</v>
      </c>
      <c r="F249" s="276" t="s">
        <v>97</v>
      </c>
      <c r="G249" s="226">
        <v>0.8</v>
      </c>
      <c r="H249" s="226">
        <v>1.09E-2</v>
      </c>
      <c r="I249" s="183"/>
      <c r="J249" s="183"/>
      <c r="K249" s="183"/>
    </row>
    <row r="250" spans="1:11" ht="30" x14ac:dyDescent="0.25">
      <c r="A250" s="227" t="s">
        <v>547</v>
      </c>
      <c r="B250" s="228" t="s">
        <v>644</v>
      </c>
      <c r="C250" s="225">
        <v>2</v>
      </c>
      <c r="D250" s="226">
        <f t="shared" si="3"/>
        <v>0.76568615519985295</v>
      </c>
      <c r="E250" s="272" t="s">
        <v>1097</v>
      </c>
      <c r="F250" s="276" t="s">
        <v>97</v>
      </c>
      <c r="G250" s="226">
        <v>0.8</v>
      </c>
      <c r="H250" s="226">
        <v>1.09E-2</v>
      </c>
      <c r="I250" s="183"/>
      <c r="J250" s="183"/>
      <c r="K250" s="183"/>
    </row>
    <row r="251" spans="1:11" x14ac:dyDescent="0.25">
      <c r="A251" s="227" t="s">
        <v>548</v>
      </c>
      <c r="B251" s="228" t="s">
        <v>645</v>
      </c>
      <c r="C251" s="225">
        <v>2</v>
      </c>
      <c r="D251" s="226">
        <f t="shared" si="3"/>
        <v>0.76568615519985295</v>
      </c>
      <c r="E251" s="272" t="s">
        <v>1097</v>
      </c>
      <c r="F251" s="276" t="s">
        <v>97</v>
      </c>
      <c r="G251" s="226">
        <v>0.8</v>
      </c>
      <c r="H251" s="226">
        <v>1.09E-2</v>
      </c>
      <c r="I251" s="183"/>
      <c r="J251" s="183"/>
      <c r="K251" s="183"/>
    </row>
    <row r="252" spans="1:11" x14ac:dyDescent="0.25">
      <c r="A252" s="227" t="s">
        <v>549</v>
      </c>
      <c r="B252" s="228" t="s">
        <v>646</v>
      </c>
      <c r="C252" s="225">
        <v>2</v>
      </c>
      <c r="D252" s="226">
        <f t="shared" si="3"/>
        <v>0.76568615519985295</v>
      </c>
      <c r="E252" s="272" t="s">
        <v>1097</v>
      </c>
      <c r="F252" s="276" t="s">
        <v>97</v>
      </c>
      <c r="G252" s="226">
        <v>0.8</v>
      </c>
      <c r="H252" s="226">
        <v>1.09E-2</v>
      </c>
      <c r="I252" s="183"/>
      <c r="J252" s="183"/>
      <c r="K252" s="183"/>
    </row>
    <row r="253" spans="1:11" x14ac:dyDescent="0.25">
      <c r="A253" s="227" t="s">
        <v>550</v>
      </c>
      <c r="B253" s="228" t="s">
        <v>647</v>
      </c>
      <c r="C253" s="225">
        <v>2</v>
      </c>
      <c r="D253" s="226">
        <f t="shared" si="3"/>
        <v>0.76568615519985295</v>
      </c>
      <c r="E253" s="272" t="s">
        <v>1097</v>
      </c>
      <c r="F253" s="276" t="s">
        <v>97</v>
      </c>
      <c r="G253" s="226">
        <v>0.8</v>
      </c>
      <c r="H253" s="226">
        <v>1.09E-2</v>
      </c>
      <c r="I253" s="183"/>
      <c r="J253" s="183"/>
      <c r="K253" s="183"/>
    </row>
    <row r="254" spans="1:11" x14ac:dyDescent="0.25">
      <c r="A254" s="227" t="s">
        <v>551</v>
      </c>
      <c r="B254" s="228" t="s">
        <v>648</v>
      </c>
      <c r="C254" s="225">
        <v>2</v>
      </c>
      <c r="D254" s="226">
        <f t="shared" si="3"/>
        <v>0.76568615519985295</v>
      </c>
      <c r="E254" s="272" t="s">
        <v>1097</v>
      </c>
      <c r="F254" s="276" t="s">
        <v>97</v>
      </c>
      <c r="G254" s="226">
        <v>0.8</v>
      </c>
      <c r="H254" s="226">
        <v>1.09E-2</v>
      </c>
      <c r="I254" s="183"/>
      <c r="J254" s="183"/>
      <c r="K254" s="183"/>
    </row>
    <row r="255" spans="1:11" x14ac:dyDescent="0.25">
      <c r="A255" s="227" t="s">
        <v>552</v>
      </c>
      <c r="B255" s="228" t="s">
        <v>649</v>
      </c>
      <c r="C255" s="225">
        <v>2</v>
      </c>
      <c r="D255" s="226">
        <f t="shared" si="3"/>
        <v>0.76568615519985295</v>
      </c>
      <c r="E255" s="272" t="s">
        <v>1097</v>
      </c>
      <c r="F255" s="276" t="s">
        <v>97</v>
      </c>
      <c r="G255" s="226">
        <v>0.8</v>
      </c>
      <c r="H255" s="226">
        <v>1.09E-2</v>
      </c>
      <c r="I255" s="183"/>
      <c r="J255" s="183"/>
      <c r="K255" s="183"/>
    </row>
    <row r="256" spans="1:11" ht="30" x14ac:dyDescent="0.25">
      <c r="A256" s="227" t="s">
        <v>553</v>
      </c>
      <c r="B256" s="228" t="s">
        <v>650</v>
      </c>
      <c r="C256" s="225">
        <v>2</v>
      </c>
      <c r="D256" s="226">
        <f t="shared" si="3"/>
        <v>0.76568615519985295</v>
      </c>
      <c r="E256" s="272" t="s">
        <v>1097</v>
      </c>
      <c r="F256" s="276" t="s">
        <v>97</v>
      </c>
      <c r="G256" s="226">
        <v>0.8</v>
      </c>
      <c r="H256" s="226">
        <v>1.09E-2</v>
      </c>
      <c r="I256" s="183"/>
      <c r="J256" s="183"/>
      <c r="K256" s="183"/>
    </row>
    <row r="257" spans="1:11" ht="45" x14ac:dyDescent="0.25">
      <c r="A257" s="227" t="s">
        <v>554</v>
      </c>
      <c r="B257" s="228" t="s">
        <v>651</v>
      </c>
      <c r="C257" s="225">
        <v>2</v>
      </c>
      <c r="D257" s="226">
        <f t="shared" si="3"/>
        <v>0.76568615519985295</v>
      </c>
      <c r="E257" s="272" t="s">
        <v>1097</v>
      </c>
      <c r="F257" s="276" t="s">
        <v>97</v>
      </c>
      <c r="G257" s="226">
        <v>0.8</v>
      </c>
      <c r="H257" s="226">
        <v>1.09E-2</v>
      </c>
      <c r="I257" s="183"/>
      <c r="J257" s="183"/>
      <c r="K257" s="183"/>
    </row>
    <row r="258" spans="1:11" x14ac:dyDescent="0.25">
      <c r="A258" s="227" t="s">
        <v>555</v>
      </c>
      <c r="B258" s="228" t="s">
        <v>652</v>
      </c>
      <c r="C258" s="225">
        <v>2</v>
      </c>
      <c r="D258" s="226">
        <f t="shared" si="3"/>
        <v>0.76568615519985295</v>
      </c>
      <c r="E258" s="272" t="s">
        <v>1097</v>
      </c>
      <c r="F258" s="276" t="s">
        <v>97</v>
      </c>
      <c r="G258" s="226">
        <v>0.8</v>
      </c>
      <c r="H258" s="226">
        <v>1.09E-2</v>
      </c>
      <c r="I258" s="183"/>
      <c r="J258" s="183"/>
      <c r="K258" s="183"/>
    </row>
    <row r="259" spans="1:11" ht="30" x14ac:dyDescent="0.25">
      <c r="A259" s="227" t="s">
        <v>556</v>
      </c>
      <c r="B259" s="228" t="s">
        <v>653</v>
      </c>
      <c r="C259" s="225">
        <v>2</v>
      </c>
      <c r="D259" s="226">
        <f t="shared" si="3"/>
        <v>0.76568615519985295</v>
      </c>
      <c r="E259" s="272" t="s">
        <v>1097</v>
      </c>
      <c r="F259" s="276" t="s">
        <v>97</v>
      </c>
      <c r="G259" s="226">
        <v>0.8</v>
      </c>
      <c r="H259" s="226">
        <v>1.09E-2</v>
      </c>
      <c r="I259" s="183"/>
      <c r="J259" s="183"/>
      <c r="K259" s="183"/>
    </row>
    <row r="260" spans="1:11" ht="30" x14ac:dyDescent="0.25">
      <c r="A260" s="227" t="s">
        <v>557</v>
      </c>
      <c r="B260" s="228" t="s">
        <v>654</v>
      </c>
      <c r="C260" s="225">
        <v>2</v>
      </c>
      <c r="D260" s="226">
        <f t="shared" si="3"/>
        <v>0.76568615519985295</v>
      </c>
      <c r="E260" s="272" t="s">
        <v>1097</v>
      </c>
      <c r="F260" s="276" t="s">
        <v>97</v>
      </c>
      <c r="G260" s="226">
        <v>0.8</v>
      </c>
      <c r="H260" s="226">
        <v>1.09E-2</v>
      </c>
      <c r="I260" s="183"/>
      <c r="J260" s="183"/>
      <c r="K260" s="183"/>
    </row>
    <row r="261" spans="1:11" ht="30" x14ac:dyDescent="0.25">
      <c r="A261" s="227" t="s">
        <v>558</v>
      </c>
      <c r="B261" s="228" t="s">
        <v>655</v>
      </c>
      <c r="C261" s="225">
        <v>2</v>
      </c>
      <c r="D261" s="226">
        <f t="shared" si="3"/>
        <v>0.76568615519985295</v>
      </c>
      <c r="E261" s="272" t="s">
        <v>1097</v>
      </c>
      <c r="F261" s="276" t="s">
        <v>97</v>
      </c>
      <c r="G261" s="226">
        <v>0.8</v>
      </c>
      <c r="H261" s="226">
        <v>1.09E-2</v>
      </c>
      <c r="I261" s="183"/>
      <c r="J261" s="183"/>
      <c r="K261" s="183"/>
    </row>
    <row r="262" spans="1:11" x14ac:dyDescent="0.25">
      <c r="A262" s="227" t="s">
        <v>559</v>
      </c>
      <c r="B262" s="228" t="s">
        <v>656</v>
      </c>
      <c r="C262" s="225">
        <v>2</v>
      </c>
      <c r="D262" s="226">
        <f t="shared" si="3"/>
        <v>0.76568615519985295</v>
      </c>
      <c r="E262" s="272" t="s">
        <v>1097</v>
      </c>
      <c r="F262" s="276" t="s">
        <v>97</v>
      </c>
      <c r="G262" s="226">
        <v>0.8</v>
      </c>
      <c r="H262" s="226">
        <v>1.09E-2</v>
      </c>
      <c r="I262" s="183"/>
      <c r="J262" s="183"/>
      <c r="K262" s="183"/>
    </row>
    <row r="263" spans="1:11" x14ac:dyDescent="0.25">
      <c r="A263" s="227" t="s">
        <v>560</v>
      </c>
      <c r="B263" s="228" t="s">
        <v>657</v>
      </c>
      <c r="C263" s="225">
        <v>2</v>
      </c>
      <c r="D263" s="226">
        <f t="shared" ref="D263:D326" si="4">G263*((1-H263)^($K$2-2021))</f>
        <v>0.76568615519985295</v>
      </c>
      <c r="E263" s="272" t="s">
        <v>1097</v>
      </c>
      <c r="F263" s="276" t="s">
        <v>97</v>
      </c>
      <c r="G263" s="226">
        <v>0.8</v>
      </c>
      <c r="H263" s="226">
        <v>1.09E-2</v>
      </c>
      <c r="I263" s="183"/>
      <c r="J263" s="183"/>
      <c r="K263" s="183"/>
    </row>
    <row r="264" spans="1:11" x14ac:dyDescent="0.25">
      <c r="A264" s="227" t="s">
        <v>561</v>
      </c>
      <c r="B264" s="228" t="s">
        <v>658</v>
      </c>
      <c r="C264" s="225">
        <v>2</v>
      </c>
      <c r="D264" s="226">
        <f t="shared" si="4"/>
        <v>0.76568615519985295</v>
      </c>
      <c r="E264" s="272" t="s">
        <v>1097</v>
      </c>
      <c r="F264" s="276" t="s">
        <v>97</v>
      </c>
      <c r="G264" s="226">
        <v>0.8</v>
      </c>
      <c r="H264" s="226">
        <v>1.09E-2</v>
      </c>
      <c r="I264" s="183"/>
      <c r="J264" s="183"/>
      <c r="K264" s="183"/>
    </row>
    <row r="265" spans="1:11" x14ac:dyDescent="0.25">
      <c r="A265" s="227" t="s">
        <v>562</v>
      </c>
      <c r="B265" s="228" t="s">
        <v>659</v>
      </c>
      <c r="C265" s="225">
        <v>2</v>
      </c>
      <c r="D265" s="226">
        <f t="shared" si="4"/>
        <v>0.76568615519985295</v>
      </c>
      <c r="E265" s="272" t="s">
        <v>1097</v>
      </c>
      <c r="F265" s="276" t="s">
        <v>97</v>
      </c>
      <c r="G265" s="226">
        <v>0.8</v>
      </c>
      <c r="H265" s="226">
        <v>1.09E-2</v>
      </c>
      <c r="I265" s="183"/>
      <c r="J265" s="183"/>
      <c r="K265" s="183"/>
    </row>
    <row r="266" spans="1:11" x14ac:dyDescent="0.25">
      <c r="A266" s="227" t="s">
        <v>563</v>
      </c>
      <c r="B266" s="228" t="s">
        <v>660</v>
      </c>
      <c r="C266" s="225">
        <v>2</v>
      </c>
      <c r="D266" s="226">
        <f t="shared" si="4"/>
        <v>0.76568615519985295</v>
      </c>
      <c r="E266" s="272" t="s">
        <v>1097</v>
      </c>
      <c r="F266" s="276" t="s">
        <v>97</v>
      </c>
      <c r="G266" s="226">
        <v>0.8</v>
      </c>
      <c r="H266" s="226">
        <v>1.09E-2</v>
      </c>
      <c r="I266" s="183"/>
      <c r="J266" s="183"/>
      <c r="K266" s="183"/>
    </row>
    <row r="267" spans="1:11" x14ac:dyDescent="0.25">
      <c r="A267" s="227" t="s">
        <v>564</v>
      </c>
      <c r="B267" s="228" t="s">
        <v>661</v>
      </c>
      <c r="C267" s="225">
        <v>2</v>
      </c>
      <c r="D267" s="226">
        <f t="shared" si="4"/>
        <v>0.76568615519985295</v>
      </c>
      <c r="E267" s="272" t="s">
        <v>1097</v>
      </c>
      <c r="F267" s="276" t="s">
        <v>97</v>
      </c>
      <c r="G267" s="226">
        <v>0.8</v>
      </c>
      <c r="H267" s="226">
        <v>1.09E-2</v>
      </c>
      <c r="I267" s="183"/>
      <c r="J267" s="183"/>
      <c r="K267" s="183"/>
    </row>
    <row r="268" spans="1:11" x14ac:dyDescent="0.25">
      <c r="A268" s="227" t="s">
        <v>565</v>
      </c>
      <c r="B268" s="228" t="s">
        <v>662</v>
      </c>
      <c r="C268" s="225">
        <v>2</v>
      </c>
      <c r="D268" s="226">
        <f t="shared" si="4"/>
        <v>0.76568615519985295</v>
      </c>
      <c r="E268" s="272" t="s">
        <v>1097</v>
      </c>
      <c r="F268" s="276" t="s">
        <v>97</v>
      </c>
      <c r="G268" s="226">
        <v>0.8</v>
      </c>
      <c r="H268" s="226">
        <v>1.09E-2</v>
      </c>
      <c r="I268" s="183"/>
      <c r="J268" s="183"/>
      <c r="K268" s="183"/>
    </row>
    <row r="269" spans="1:11" x14ac:dyDescent="0.25">
      <c r="A269" s="227" t="s">
        <v>566</v>
      </c>
      <c r="B269" s="228" t="s">
        <v>663</v>
      </c>
      <c r="C269" s="225">
        <v>2</v>
      </c>
      <c r="D269" s="226">
        <f t="shared" si="4"/>
        <v>0.76568615519985295</v>
      </c>
      <c r="E269" s="272" t="s">
        <v>1097</v>
      </c>
      <c r="F269" s="276" t="s">
        <v>97</v>
      </c>
      <c r="G269" s="226">
        <v>0.8</v>
      </c>
      <c r="H269" s="226">
        <v>1.09E-2</v>
      </c>
      <c r="I269" s="183"/>
      <c r="J269" s="183"/>
      <c r="K269" s="183"/>
    </row>
    <row r="270" spans="1:11" ht="30" x14ac:dyDescent="0.25">
      <c r="A270" s="227" t="s">
        <v>567</v>
      </c>
      <c r="B270" s="228" t="s">
        <v>664</v>
      </c>
      <c r="C270" s="225">
        <v>2</v>
      </c>
      <c r="D270" s="226">
        <f t="shared" si="4"/>
        <v>0.76568615519985295</v>
      </c>
      <c r="E270" s="272" t="s">
        <v>1097</v>
      </c>
      <c r="F270" s="276" t="s">
        <v>97</v>
      </c>
      <c r="G270" s="226">
        <v>0.8</v>
      </c>
      <c r="H270" s="226">
        <v>1.09E-2</v>
      </c>
      <c r="I270" s="183"/>
      <c r="J270" s="183"/>
      <c r="K270" s="183"/>
    </row>
    <row r="271" spans="1:11" x14ac:dyDescent="0.25">
      <c r="A271" s="227" t="s">
        <v>568</v>
      </c>
      <c r="B271" s="228" t="s">
        <v>665</v>
      </c>
      <c r="C271" s="225">
        <v>2</v>
      </c>
      <c r="D271" s="226">
        <f t="shared" si="4"/>
        <v>0.76568615519985295</v>
      </c>
      <c r="E271" s="272" t="s">
        <v>1097</v>
      </c>
      <c r="F271" s="276" t="s">
        <v>97</v>
      </c>
      <c r="G271" s="226">
        <v>0.8</v>
      </c>
      <c r="H271" s="226">
        <v>1.09E-2</v>
      </c>
      <c r="I271" s="183"/>
      <c r="J271" s="183"/>
      <c r="K271" s="183"/>
    </row>
    <row r="272" spans="1:11" x14ac:dyDescent="0.25">
      <c r="A272" s="227" t="s">
        <v>569</v>
      </c>
      <c r="B272" s="228" t="s">
        <v>666</v>
      </c>
      <c r="C272" s="225">
        <v>2</v>
      </c>
      <c r="D272" s="226">
        <f t="shared" si="4"/>
        <v>0.76568615519985295</v>
      </c>
      <c r="E272" s="272" t="s">
        <v>1097</v>
      </c>
      <c r="F272" s="276" t="s">
        <v>97</v>
      </c>
      <c r="G272" s="226">
        <v>0.8</v>
      </c>
      <c r="H272" s="226">
        <v>1.09E-2</v>
      </c>
      <c r="I272" s="183"/>
      <c r="J272" s="183"/>
      <c r="K272" s="183"/>
    </row>
    <row r="273" spans="1:11" ht="30" x14ac:dyDescent="0.25">
      <c r="A273" s="227" t="s">
        <v>570</v>
      </c>
      <c r="B273" s="228" t="s">
        <v>667</v>
      </c>
      <c r="C273" s="225">
        <v>2</v>
      </c>
      <c r="D273" s="226">
        <f t="shared" si="4"/>
        <v>0.76568615519985295</v>
      </c>
      <c r="E273" s="272" t="s">
        <v>1097</v>
      </c>
      <c r="F273" s="276" t="s">
        <v>97</v>
      </c>
      <c r="G273" s="226">
        <v>0.8</v>
      </c>
      <c r="H273" s="226">
        <v>1.09E-2</v>
      </c>
      <c r="I273" s="183"/>
      <c r="J273" s="183"/>
      <c r="K273" s="183"/>
    </row>
    <row r="274" spans="1:11" x14ac:dyDescent="0.25">
      <c r="A274" s="227" t="s">
        <v>571</v>
      </c>
      <c r="B274" s="228" t="s">
        <v>668</v>
      </c>
      <c r="C274" s="225">
        <v>2</v>
      </c>
      <c r="D274" s="226">
        <f t="shared" si="4"/>
        <v>0.76568615519985295</v>
      </c>
      <c r="E274" s="272" t="s">
        <v>1097</v>
      </c>
      <c r="F274" s="276" t="s">
        <v>97</v>
      </c>
      <c r="G274" s="226">
        <v>0.8</v>
      </c>
      <c r="H274" s="226">
        <v>1.09E-2</v>
      </c>
      <c r="I274" s="183"/>
      <c r="J274" s="183"/>
      <c r="K274" s="183"/>
    </row>
    <row r="275" spans="1:11" ht="45" x14ac:dyDescent="0.25">
      <c r="A275" s="227" t="s">
        <v>572</v>
      </c>
      <c r="B275" s="228" t="s">
        <v>669</v>
      </c>
      <c r="C275" s="225">
        <v>2</v>
      </c>
      <c r="D275" s="248">
        <f t="shared" si="4"/>
        <v>0.76568615519985295</v>
      </c>
      <c r="E275" s="272" t="s">
        <v>1097</v>
      </c>
      <c r="F275" s="276" t="s">
        <v>97</v>
      </c>
      <c r="G275" s="248">
        <v>0.8</v>
      </c>
      <c r="H275" s="248">
        <v>1.09E-2</v>
      </c>
      <c r="I275" s="183"/>
      <c r="J275" s="183"/>
      <c r="K275" s="183"/>
    </row>
    <row r="276" spans="1:11" x14ac:dyDescent="0.25">
      <c r="A276" s="227" t="s">
        <v>573</v>
      </c>
      <c r="B276" s="228" t="s">
        <v>670</v>
      </c>
      <c r="C276" s="225">
        <v>2</v>
      </c>
      <c r="D276" s="226">
        <f t="shared" si="4"/>
        <v>0.76568615519985295</v>
      </c>
      <c r="E276" s="272" t="s">
        <v>1097</v>
      </c>
      <c r="F276" s="276" t="s">
        <v>97</v>
      </c>
      <c r="G276" s="226">
        <v>0.8</v>
      </c>
      <c r="H276" s="226">
        <v>1.09E-2</v>
      </c>
      <c r="I276" s="183"/>
      <c r="J276" s="183"/>
      <c r="K276" s="183"/>
    </row>
    <row r="277" spans="1:11" x14ac:dyDescent="0.25">
      <c r="A277" s="227" t="s">
        <v>574</v>
      </c>
      <c r="B277" s="228" t="s">
        <v>671</v>
      </c>
      <c r="C277" s="225">
        <v>2</v>
      </c>
      <c r="D277" s="226">
        <f t="shared" si="4"/>
        <v>0.76568615519985295</v>
      </c>
      <c r="E277" s="272" t="s">
        <v>1097</v>
      </c>
      <c r="F277" s="276" t="s">
        <v>97</v>
      </c>
      <c r="G277" s="226">
        <v>0.8</v>
      </c>
      <c r="H277" s="226">
        <v>1.09E-2</v>
      </c>
      <c r="I277" s="183"/>
      <c r="J277" s="183"/>
      <c r="K277" s="183"/>
    </row>
    <row r="278" spans="1:11" x14ac:dyDescent="0.25">
      <c r="A278" s="227" t="s">
        <v>575</v>
      </c>
      <c r="B278" s="228" t="s">
        <v>672</v>
      </c>
      <c r="C278" s="225">
        <v>2</v>
      </c>
      <c r="D278" s="226">
        <f t="shared" si="4"/>
        <v>0.76568615519985295</v>
      </c>
      <c r="E278" s="272" t="s">
        <v>1097</v>
      </c>
      <c r="F278" s="276" t="s">
        <v>97</v>
      </c>
      <c r="G278" s="226">
        <v>0.8</v>
      </c>
      <c r="H278" s="226">
        <v>1.09E-2</v>
      </c>
      <c r="I278" s="183"/>
      <c r="J278" s="183"/>
      <c r="K278" s="183"/>
    </row>
    <row r="279" spans="1:11" ht="30" x14ac:dyDescent="0.25">
      <c r="A279" s="227" t="s">
        <v>576</v>
      </c>
      <c r="B279" s="228" t="s">
        <v>673</v>
      </c>
      <c r="C279" s="225">
        <v>2</v>
      </c>
      <c r="D279" s="226">
        <f t="shared" si="4"/>
        <v>0.76568615519985295</v>
      </c>
      <c r="E279" s="272" t="s">
        <v>1097</v>
      </c>
      <c r="F279" s="276" t="s">
        <v>97</v>
      </c>
      <c r="G279" s="226">
        <v>0.8</v>
      </c>
      <c r="H279" s="226">
        <v>1.09E-2</v>
      </c>
      <c r="I279" s="183"/>
      <c r="J279" s="183"/>
      <c r="K279" s="183"/>
    </row>
    <row r="280" spans="1:11" x14ac:dyDescent="0.25">
      <c r="A280" s="227" t="s">
        <v>577</v>
      </c>
      <c r="B280" s="228" t="s">
        <v>674</v>
      </c>
      <c r="C280" s="225">
        <v>2</v>
      </c>
      <c r="D280" s="226">
        <f t="shared" si="4"/>
        <v>0.76568615519985295</v>
      </c>
      <c r="E280" s="272" t="s">
        <v>1097</v>
      </c>
      <c r="F280" s="276" t="s">
        <v>97</v>
      </c>
      <c r="G280" s="226">
        <v>0.8</v>
      </c>
      <c r="H280" s="226">
        <v>1.09E-2</v>
      </c>
      <c r="I280" s="183"/>
      <c r="J280" s="183"/>
      <c r="K280" s="183"/>
    </row>
    <row r="281" spans="1:11" x14ac:dyDescent="0.25">
      <c r="A281" s="227" t="s">
        <v>578</v>
      </c>
      <c r="B281" s="228" t="s">
        <v>675</v>
      </c>
      <c r="C281" s="225">
        <v>2</v>
      </c>
      <c r="D281" s="226">
        <f t="shared" si="4"/>
        <v>0.76568615519985295</v>
      </c>
      <c r="E281" s="272" t="s">
        <v>1097</v>
      </c>
      <c r="F281" s="276" t="s">
        <v>97</v>
      </c>
      <c r="G281" s="226">
        <v>0.8</v>
      </c>
      <c r="H281" s="226">
        <v>1.09E-2</v>
      </c>
      <c r="I281" s="183"/>
      <c r="J281" s="183"/>
      <c r="K281" s="183"/>
    </row>
    <row r="282" spans="1:11" x14ac:dyDescent="0.25">
      <c r="A282" s="227" t="s">
        <v>579</v>
      </c>
      <c r="B282" s="228" t="s">
        <v>676</v>
      </c>
      <c r="C282" s="225">
        <v>2</v>
      </c>
      <c r="D282" s="226">
        <f t="shared" si="4"/>
        <v>0.76568615519985295</v>
      </c>
      <c r="E282" s="272" t="s">
        <v>1097</v>
      </c>
      <c r="F282" s="276" t="s">
        <v>97</v>
      </c>
      <c r="G282" s="226">
        <v>0.8</v>
      </c>
      <c r="H282" s="226">
        <v>1.09E-2</v>
      </c>
      <c r="I282" s="183"/>
      <c r="J282" s="183"/>
      <c r="K282" s="183"/>
    </row>
    <row r="283" spans="1:11" x14ac:dyDescent="0.25">
      <c r="A283" s="227" t="s">
        <v>580</v>
      </c>
      <c r="B283" s="228" t="s">
        <v>677</v>
      </c>
      <c r="C283" s="225">
        <v>2</v>
      </c>
      <c r="D283" s="226">
        <f t="shared" si="4"/>
        <v>0.76568615519985295</v>
      </c>
      <c r="E283" s="272" t="s">
        <v>1097</v>
      </c>
      <c r="F283" s="276" t="s">
        <v>97</v>
      </c>
      <c r="G283" s="226">
        <v>0.8</v>
      </c>
      <c r="H283" s="226">
        <v>1.09E-2</v>
      </c>
      <c r="I283" s="183"/>
      <c r="J283" s="183"/>
      <c r="K283" s="183"/>
    </row>
    <row r="284" spans="1:11" ht="45" x14ac:dyDescent="0.25">
      <c r="A284" s="227" t="s">
        <v>581</v>
      </c>
      <c r="B284" s="228" t="s">
        <v>678</v>
      </c>
      <c r="C284" s="225">
        <v>2</v>
      </c>
      <c r="D284" s="226">
        <f t="shared" si="4"/>
        <v>0.76568615519985295</v>
      </c>
      <c r="E284" s="272" t="s">
        <v>1097</v>
      </c>
      <c r="F284" s="276" t="s">
        <v>97</v>
      </c>
      <c r="G284" s="226">
        <v>0.8</v>
      </c>
      <c r="H284" s="226">
        <v>1.09E-2</v>
      </c>
      <c r="I284" s="183"/>
      <c r="J284" s="183"/>
      <c r="K284" s="183"/>
    </row>
    <row r="285" spans="1:11" ht="30" x14ac:dyDescent="0.25">
      <c r="A285" s="227" t="s">
        <v>582</v>
      </c>
      <c r="B285" s="228" t="s">
        <v>679</v>
      </c>
      <c r="C285" s="225">
        <v>2</v>
      </c>
      <c r="D285" s="226">
        <f t="shared" si="4"/>
        <v>0.76568615519985295</v>
      </c>
      <c r="E285" s="272" t="s">
        <v>1097</v>
      </c>
      <c r="F285" s="276" t="s">
        <v>97</v>
      </c>
      <c r="G285" s="226">
        <v>0.8</v>
      </c>
      <c r="H285" s="226">
        <v>1.09E-2</v>
      </c>
      <c r="I285" s="183"/>
      <c r="J285" s="183"/>
      <c r="K285" s="183"/>
    </row>
    <row r="286" spans="1:11" x14ac:dyDescent="0.25">
      <c r="A286" s="227" t="s">
        <v>583</v>
      </c>
      <c r="B286" s="228" t="s">
        <v>680</v>
      </c>
      <c r="C286" s="225">
        <v>2</v>
      </c>
      <c r="D286" s="226">
        <f t="shared" si="4"/>
        <v>0.76568615519985295</v>
      </c>
      <c r="E286" s="272" t="s">
        <v>1097</v>
      </c>
      <c r="F286" s="276" t="s">
        <v>97</v>
      </c>
      <c r="G286" s="226">
        <v>0.8</v>
      </c>
      <c r="H286" s="226">
        <v>1.09E-2</v>
      </c>
      <c r="I286" s="183"/>
      <c r="J286" s="183"/>
      <c r="K286" s="183"/>
    </row>
    <row r="287" spans="1:11" x14ac:dyDescent="0.25">
      <c r="A287" s="227" t="s">
        <v>584</v>
      </c>
      <c r="B287" s="228" t="s">
        <v>681</v>
      </c>
      <c r="C287" s="225">
        <v>2</v>
      </c>
      <c r="D287" s="226">
        <f t="shared" si="4"/>
        <v>0.76568615519985295</v>
      </c>
      <c r="E287" s="272" t="s">
        <v>1097</v>
      </c>
      <c r="F287" s="276" t="s">
        <v>97</v>
      </c>
      <c r="G287" s="226">
        <v>0.8</v>
      </c>
      <c r="H287" s="226">
        <v>1.09E-2</v>
      </c>
      <c r="I287" s="183"/>
      <c r="J287" s="183"/>
      <c r="K287" s="183"/>
    </row>
    <row r="288" spans="1:11" x14ac:dyDescent="0.25">
      <c r="A288" s="227" t="s">
        <v>585</v>
      </c>
      <c r="B288" s="228" t="s">
        <v>682</v>
      </c>
      <c r="C288" s="225">
        <v>2</v>
      </c>
      <c r="D288" s="226">
        <f t="shared" si="4"/>
        <v>0.76568615519985295</v>
      </c>
      <c r="E288" s="272" t="s">
        <v>1097</v>
      </c>
      <c r="F288" s="276" t="s">
        <v>97</v>
      </c>
      <c r="G288" s="226">
        <v>0.8</v>
      </c>
      <c r="H288" s="226">
        <v>1.09E-2</v>
      </c>
      <c r="I288" s="183"/>
      <c r="J288" s="183"/>
      <c r="K288" s="183"/>
    </row>
    <row r="289" spans="1:11" x14ac:dyDescent="0.25">
      <c r="A289" s="227" t="s">
        <v>586</v>
      </c>
      <c r="B289" s="228" t="s">
        <v>683</v>
      </c>
      <c r="C289" s="225">
        <v>2</v>
      </c>
      <c r="D289" s="226">
        <f t="shared" si="4"/>
        <v>0.76568615519985295</v>
      </c>
      <c r="E289" s="272" t="s">
        <v>1097</v>
      </c>
      <c r="F289" s="276" t="s">
        <v>97</v>
      </c>
      <c r="G289" s="226">
        <v>0.8</v>
      </c>
      <c r="H289" s="226">
        <v>1.09E-2</v>
      </c>
      <c r="I289" s="183"/>
      <c r="J289" s="183"/>
      <c r="K289" s="183"/>
    </row>
    <row r="290" spans="1:11" x14ac:dyDescent="0.25">
      <c r="A290" s="227" t="s">
        <v>587</v>
      </c>
      <c r="B290" s="228" t="s">
        <v>684</v>
      </c>
      <c r="C290" s="225">
        <v>2</v>
      </c>
      <c r="D290" s="226">
        <f t="shared" si="4"/>
        <v>0.76568615519985295</v>
      </c>
      <c r="E290" s="272" t="s">
        <v>1097</v>
      </c>
      <c r="F290" s="276" t="s">
        <v>97</v>
      </c>
      <c r="G290" s="226">
        <v>0.8</v>
      </c>
      <c r="H290" s="226">
        <v>1.09E-2</v>
      </c>
      <c r="I290" s="183"/>
      <c r="J290" s="183"/>
      <c r="K290" s="183"/>
    </row>
    <row r="291" spans="1:11" x14ac:dyDescent="0.25">
      <c r="A291" s="227" t="s">
        <v>588</v>
      </c>
      <c r="B291" s="228" t="s">
        <v>685</v>
      </c>
      <c r="C291" s="225">
        <v>2</v>
      </c>
      <c r="D291" s="226">
        <f t="shared" si="4"/>
        <v>0.76568615519985295</v>
      </c>
      <c r="E291" s="272" t="s">
        <v>1097</v>
      </c>
      <c r="F291" s="276" t="s">
        <v>97</v>
      </c>
      <c r="G291" s="226">
        <v>0.8</v>
      </c>
      <c r="H291" s="226">
        <v>1.09E-2</v>
      </c>
      <c r="I291" s="183"/>
      <c r="J291" s="183"/>
      <c r="K291" s="183"/>
    </row>
    <row r="292" spans="1:11" x14ac:dyDescent="0.25">
      <c r="A292" s="227" t="s">
        <v>589</v>
      </c>
      <c r="B292" s="228" t="s">
        <v>686</v>
      </c>
      <c r="C292" s="225">
        <v>2</v>
      </c>
      <c r="D292" s="226">
        <f t="shared" si="4"/>
        <v>0.76568615519985295</v>
      </c>
      <c r="E292" s="272" t="s">
        <v>1097</v>
      </c>
      <c r="F292" s="276" t="s">
        <v>97</v>
      </c>
      <c r="G292" s="226">
        <v>0.8</v>
      </c>
      <c r="H292" s="226">
        <v>1.09E-2</v>
      </c>
      <c r="I292" s="183"/>
      <c r="J292" s="183"/>
      <c r="K292" s="183"/>
    </row>
    <row r="293" spans="1:11" x14ac:dyDescent="0.25">
      <c r="A293" s="227" t="s">
        <v>590</v>
      </c>
      <c r="B293" s="228" t="s">
        <v>687</v>
      </c>
      <c r="C293" s="225">
        <v>2</v>
      </c>
      <c r="D293" s="226">
        <f t="shared" si="4"/>
        <v>0.76568615519985295</v>
      </c>
      <c r="E293" s="272" t="s">
        <v>1097</v>
      </c>
      <c r="F293" s="276" t="s">
        <v>97</v>
      </c>
      <c r="G293" s="226">
        <v>0.8</v>
      </c>
      <c r="H293" s="226">
        <v>1.09E-2</v>
      </c>
      <c r="I293" s="183"/>
      <c r="J293" s="183"/>
      <c r="K293" s="183"/>
    </row>
    <row r="294" spans="1:11" x14ac:dyDescent="0.25">
      <c r="A294" s="227" t="s">
        <v>591</v>
      </c>
      <c r="B294" s="228" t="s">
        <v>688</v>
      </c>
      <c r="C294" s="225">
        <v>2</v>
      </c>
      <c r="D294" s="226">
        <f t="shared" si="4"/>
        <v>0.76568615519985295</v>
      </c>
      <c r="E294" s="272" t="s">
        <v>1097</v>
      </c>
      <c r="F294" s="276" t="s">
        <v>97</v>
      </c>
      <c r="G294" s="226">
        <v>0.8</v>
      </c>
      <c r="H294" s="226">
        <v>1.09E-2</v>
      </c>
      <c r="I294" s="183"/>
      <c r="J294" s="183"/>
      <c r="K294" s="183"/>
    </row>
    <row r="295" spans="1:11" x14ac:dyDescent="0.25">
      <c r="A295" s="227" t="s">
        <v>592</v>
      </c>
      <c r="B295" s="228" t="s">
        <v>689</v>
      </c>
      <c r="C295" s="225">
        <v>2</v>
      </c>
      <c r="D295" s="226">
        <f t="shared" si="4"/>
        <v>0.76568615519985295</v>
      </c>
      <c r="E295" s="272" t="s">
        <v>1097</v>
      </c>
      <c r="F295" s="276" t="s">
        <v>97</v>
      </c>
      <c r="G295" s="226">
        <v>0.8</v>
      </c>
      <c r="H295" s="226">
        <v>1.09E-2</v>
      </c>
      <c r="I295" s="183"/>
      <c r="J295" s="183"/>
      <c r="K295" s="183"/>
    </row>
    <row r="296" spans="1:11" x14ac:dyDescent="0.25">
      <c r="A296" s="227" t="s">
        <v>690</v>
      </c>
      <c r="B296" s="228" t="s">
        <v>715</v>
      </c>
      <c r="C296" s="225">
        <v>2</v>
      </c>
      <c r="D296" s="226">
        <f t="shared" si="4"/>
        <v>0.76568615519985295</v>
      </c>
      <c r="E296" s="272" t="s">
        <v>1097</v>
      </c>
      <c r="F296" s="276" t="s">
        <v>97</v>
      </c>
      <c r="G296" s="226">
        <v>0.8</v>
      </c>
      <c r="H296" s="226">
        <v>1.09E-2</v>
      </c>
      <c r="I296" s="183"/>
      <c r="J296" s="183"/>
      <c r="K296" s="183"/>
    </row>
    <row r="297" spans="1:11" ht="45" x14ac:dyDescent="0.25">
      <c r="A297" s="227" t="s">
        <v>691</v>
      </c>
      <c r="B297" s="228" t="s">
        <v>716</v>
      </c>
      <c r="C297" s="225">
        <v>1</v>
      </c>
      <c r="D297" s="226">
        <f t="shared" si="4"/>
        <v>0.20577815420996046</v>
      </c>
      <c r="E297" s="271" t="s">
        <v>1098</v>
      </c>
      <c r="F297" s="239" t="s">
        <v>1036</v>
      </c>
      <c r="G297" s="226">
        <v>0.215</v>
      </c>
      <c r="H297" s="226">
        <v>1.09E-2</v>
      </c>
      <c r="I297" s="183"/>
      <c r="J297" s="183"/>
      <c r="K297" s="183"/>
    </row>
    <row r="298" spans="1:11" x14ac:dyDescent="0.25">
      <c r="A298" s="227" t="s">
        <v>692</v>
      </c>
      <c r="B298" s="228" t="s">
        <v>717</v>
      </c>
      <c r="C298" s="229">
        <v>3</v>
      </c>
      <c r="D298" s="226">
        <f t="shared" si="4"/>
        <v>3.3044882397469603E-2</v>
      </c>
      <c r="E298" s="271" t="s">
        <v>1098</v>
      </c>
      <c r="F298" s="275" t="s">
        <v>97</v>
      </c>
      <c r="G298" s="226">
        <v>3.3849999999999998E-2</v>
      </c>
      <c r="H298" s="226">
        <v>6.0000000000000001E-3</v>
      </c>
      <c r="I298" s="183"/>
      <c r="J298" s="183"/>
      <c r="K298" s="183"/>
    </row>
    <row r="299" spans="1:11" ht="45" x14ac:dyDescent="0.25">
      <c r="A299" s="227" t="s">
        <v>693</v>
      </c>
      <c r="B299" s="228" t="s">
        <v>718</v>
      </c>
      <c r="C299" s="225">
        <v>1</v>
      </c>
      <c r="D299" s="226">
        <f t="shared" si="4"/>
        <v>0.20577815420996046</v>
      </c>
      <c r="E299" s="271" t="s">
        <v>1098</v>
      </c>
      <c r="F299" s="239" t="s">
        <v>1036</v>
      </c>
      <c r="G299" s="226">
        <v>0.215</v>
      </c>
      <c r="H299" s="226">
        <v>1.09E-2</v>
      </c>
      <c r="I299" s="183"/>
      <c r="J299" s="183"/>
      <c r="K299" s="183"/>
    </row>
    <row r="300" spans="1:11" ht="45" x14ac:dyDescent="0.25">
      <c r="A300" s="227" t="s">
        <v>1043</v>
      </c>
      <c r="B300" s="228" t="s">
        <v>718</v>
      </c>
      <c r="C300" s="225">
        <v>1</v>
      </c>
      <c r="D300" s="226">
        <f t="shared" si="4"/>
        <v>0.25650486199195072</v>
      </c>
      <c r="E300" s="271" t="s">
        <v>1098</v>
      </c>
      <c r="F300" s="239" t="s">
        <v>1036</v>
      </c>
      <c r="G300" s="226">
        <v>0.26800000000000002</v>
      </c>
      <c r="H300" s="226">
        <v>1.09E-2</v>
      </c>
      <c r="I300" s="183"/>
      <c r="J300" s="183"/>
      <c r="K300" s="183"/>
    </row>
    <row r="301" spans="1:11" x14ac:dyDescent="0.25">
      <c r="A301" s="227" t="s">
        <v>694</v>
      </c>
      <c r="B301" s="228" t="s">
        <v>719</v>
      </c>
      <c r="C301" s="229">
        <v>3</v>
      </c>
      <c r="D301" s="226">
        <f t="shared" si="4"/>
        <v>3.3044882397469603E-2</v>
      </c>
      <c r="E301" s="271" t="s">
        <v>1098</v>
      </c>
      <c r="F301" s="275" t="s">
        <v>97</v>
      </c>
      <c r="G301" s="226">
        <v>3.3849999999999998E-2</v>
      </c>
      <c r="H301" s="226">
        <v>6.0000000000000001E-3</v>
      </c>
      <c r="I301" s="183"/>
      <c r="J301" s="183"/>
      <c r="K301" s="183"/>
    </row>
    <row r="302" spans="1:11" ht="45" x14ac:dyDescent="0.25">
      <c r="A302" s="230" t="s">
        <v>695</v>
      </c>
      <c r="B302" s="231" t="s">
        <v>720</v>
      </c>
      <c r="C302" s="234">
        <v>1</v>
      </c>
      <c r="D302" s="226">
        <f t="shared" si="4"/>
        <v>0.25650486199195072</v>
      </c>
      <c r="E302" s="271" t="s">
        <v>1098</v>
      </c>
      <c r="F302" s="239" t="s">
        <v>1036</v>
      </c>
      <c r="G302" s="233">
        <v>0.26800000000000002</v>
      </c>
      <c r="H302" s="226">
        <v>1.09E-2</v>
      </c>
      <c r="I302" s="183"/>
      <c r="J302" s="183"/>
      <c r="K302" s="183"/>
    </row>
    <row r="303" spans="1:11" x14ac:dyDescent="0.25">
      <c r="A303" s="227" t="s">
        <v>696</v>
      </c>
      <c r="B303" s="228" t="s">
        <v>721</v>
      </c>
      <c r="C303" s="229">
        <v>3</v>
      </c>
      <c r="D303" s="226">
        <f t="shared" si="4"/>
        <v>3.3044882397469603E-2</v>
      </c>
      <c r="E303" s="271" t="s">
        <v>1098</v>
      </c>
      <c r="F303" s="276" t="s">
        <v>97</v>
      </c>
      <c r="G303" s="226">
        <v>3.3849999999999998E-2</v>
      </c>
      <c r="H303" s="226">
        <v>6.0000000000000001E-3</v>
      </c>
      <c r="I303" s="183"/>
      <c r="J303" s="183"/>
      <c r="K303" s="183"/>
    </row>
    <row r="304" spans="1:11" x14ac:dyDescent="0.25">
      <c r="A304" s="227" t="s">
        <v>697</v>
      </c>
      <c r="B304" s="228" t="s">
        <v>722</v>
      </c>
      <c r="C304" s="225">
        <v>2</v>
      </c>
      <c r="D304" s="226">
        <f t="shared" si="4"/>
        <v>0.76568615519985295</v>
      </c>
      <c r="E304" s="272" t="s">
        <v>1097</v>
      </c>
      <c r="F304" s="276" t="s">
        <v>97</v>
      </c>
      <c r="G304" s="226">
        <v>0.8</v>
      </c>
      <c r="H304" s="226">
        <v>1.09E-2</v>
      </c>
      <c r="I304" s="183"/>
      <c r="J304" s="183"/>
      <c r="K304" s="183"/>
    </row>
    <row r="305" spans="1:11" x14ac:dyDescent="0.25">
      <c r="A305" s="227" t="s">
        <v>698</v>
      </c>
      <c r="B305" s="228" t="s">
        <v>723</v>
      </c>
      <c r="C305" s="225">
        <v>2</v>
      </c>
      <c r="D305" s="226">
        <f t="shared" si="4"/>
        <v>0.76568615519985295</v>
      </c>
      <c r="E305" s="272" t="s">
        <v>1097</v>
      </c>
      <c r="F305" s="276" t="s">
        <v>97</v>
      </c>
      <c r="G305" s="226">
        <v>0.8</v>
      </c>
      <c r="H305" s="226">
        <v>1.09E-2</v>
      </c>
      <c r="I305" s="183"/>
      <c r="J305" s="183"/>
      <c r="K305" s="183"/>
    </row>
    <row r="306" spans="1:11" x14ac:dyDescent="0.25">
      <c r="A306" s="227" t="s">
        <v>699</v>
      </c>
      <c r="B306" s="228" t="s">
        <v>724</v>
      </c>
      <c r="C306" s="225">
        <v>2</v>
      </c>
      <c r="D306" s="226">
        <f t="shared" si="4"/>
        <v>0.76568615519985295</v>
      </c>
      <c r="E306" s="272" t="s">
        <v>1097</v>
      </c>
      <c r="F306" s="276" t="s">
        <v>97</v>
      </c>
      <c r="G306" s="226">
        <v>0.8</v>
      </c>
      <c r="H306" s="226">
        <v>1.09E-2</v>
      </c>
      <c r="I306" s="183"/>
      <c r="J306" s="183"/>
      <c r="K306" s="183"/>
    </row>
    <row r="307" spans="1:11" x14ac:dyDescent="0.25">
      <c r="A307" s="227" t="s">
        <v>700</v>
      </c>
      <c r="B307" s="228" t="s">
        <v>725</v>
      </c>
      <c r="C307" s="225">
        <v>2</v>
      </c>
      <c r="D307" s="226">
        <f t="shared" si="4"/>
        <v>0.76568615519985295</v>
      </c>
      <c r="E307" s="272" t="s">
        <v>1097</v>
      </c>
      <c r="F307" s="276" t="s">
        <v>97</v>
      </c>
      <c r="G307" s="226">
        <v>0.8</v>
      </c>
      <c r="H307" s="226">
        <v>1.09E-2</v>
      </c>
      <c r="I307" s="183"/>
      <c r="J307" s="183"/>
      <c r="K307" s="183"/>
    </row>
    <row r="308" spans="1:11" x14ac:dyDescent="0.25">
      <c r="A308" s="227" t="s">
        <v>701</v>
      </c>
      <c r="B308" s="228" t="s">
        <v>726</v>
      </c>
      <c r="C308" s="225">
        <v>2</v>
      </c>
      <c r="D308" s="226">
        <f t="shared" si="4"/>
        <v>0.76568615519985295</v>
      </c>
      <c r="E308" s="272" t="s">
        <v>1097</v>
      </c>
      <c r="F308" s="276" t="s">
        <v>97</v>
      </c>
      <c r="G308" s="226">
        <v>0.8</v>
      </c>
      <c r="H308" s="226">
        <v>1.09E-2</v>
      </c>
      <c r="I308" s="183"/>
      <c r="J308" s="183"/>
      <c r="K308" s="183"/>
    </row>
    <row r="309" spans="1:11" x14ac:dyDescent="0.25">
      <c r="A309" s="227" t="s">
        <v>702</v>
      </c>
      <c r="B309" s="228" t="s">
        <v>727</v>
      </c>
      <c r="C309" s="225">
        <v>2</v>
      </c>
      <c r="D309" s="226">
        <f t="shared" si="4"/>
        <v>0.76568615519985295</v>
      </c>
      <c r="E309" s="272" t="s">
        <v>1097</v>
      </c>
      <c r="F309" s="276" t="s">
        <v>97</v>
      </c>
      <c r="G309" s="226">
        <v>0.8</v>
      </c>
      <c r="H309" s="226">
        <v>1.09E-2</v>
      </c>
      <c r="I309" s="183"/>
      <c r="J309" s="183"/>
      <c r="K309" s="183"/>
    </row>
    <row r="310" spans="1:11" x14ac:dyDescent="0.25">
      <c r="A310" s="227" t="s">
        <v>703</v>
      </c>
      <c r="B310" s="228" t="s">
        <v>728</v>
      </c>
      <c r="C310" s="225">
        <v>2</v>
      </c>
      <c r="D310" s="226">
        <f t="shared" si="4"/>
        <v>0.76568615519985295</v>
      </c>
      <c r="E310" s="272" t="s">
        <v>1097</v>
      </c>
      <c r="F310" s="276" t="s">
        <v>97</v>
      </c>
      <c r="G310" s="226">
        <v>0.8</v>
      </c>
      <c r="H310" s="226">
        <v>1.09E-2</v>
      </c>
      <c r="I310" s="183"/>
      <c r="J310" s="183"/>
      <c r="K310" s="183"/>
    </row>
    <row r="311" spans="1:11" x14ac:dyDescent="0.25">
      <c r="A311" s="227" t="s">
        <v>704</v>
      </c>
      <c r="B311" s="228" t="s">
        <v>729</v>
      </c>
      <c r="C311" s="225">
        <v>2</v>
      </c>
      <c r="D311" s="248">
        <f t="shared" si="4"/>
        <v>0.76568615519985295</v>
      </c>
      <c r="E311" s="272" t="s">
        <v>1097</v>
      </c>
      <c r="F311" s="276" t="s">
        <v>97</v>
      </c>
      <c r="G311" s="248">
        <v>0.8</v>
      </c>
      <c r="H311" s="248">
        <v>1.09E-2</v>
      </c>
      <c r="I311" s="183"/>
      <c r="J311" s="183"/>
      <c r="K311" s="183"/>
    </row>
    <row r="312" spans="1:11" x14ac:dyDescent="0.25">
      <c r="A312" s="227" t="s">
        <v>705</v>
      </c>
      <c r="B312" s="228" t="s">
        <v>730</v>
      </c>
      <c r="C312" s="225">
        <v>2</v>
      </c>
      <c r="D312" s="226">
        <f t="shared" si="4"/>
        <v>0.76568615519985295</v>
      </c>
      <c r="E312" s="272" t="s">
        <v>1097</v>
      </c>
      <c r="F312" s="276" t="s">
        <v>97</v>
      </c>
      <c r="G312" s="226">
        <v>0.8</v>
      </c>
      <c r="H312" s="226">
        <v>1.09E-2</v>
      </c>
      <c r="I312" s="183"/>
      <c r="J312" s="183"/>
      <c r="K312" s="183"/>
    </row>
    <row r="313" spans="1:11" x14ac:dyDescent="0.25">
      <c r="A313" s="227" t="s">
        <v>706</v>
      </c>
      <c r="B313" s="228" t="s">
        <v>731</v>
      </c>
      <c r="C313" s="225">
        <v>2</v>
      </c>
      <c r="D313" s="226">
        <f t="shared" si="4"/>
        <v>0.76568615519985295</v>
      </c>
      <c r="E313" s="272" t="s">
        <v>1097</v>
      </c>
      <c r="F313" s="276" t="s">
        <v>97</v>
      </c>
      <c r="G313" s="226">
        <v>0.8</v>
      </c>
      <c r="H313" s="226">
        <v>1.09E-2</v>
      </c>
      <c r="I313" s="183"/>
      <c r="J313" s="183"/>
      <c r="K313" s="183"/>
    </row>
    <row r="314" spans="1:11" x14ac:dyDescent="0.25">
      <c r="A314" s="227" t="s">
        <v>707</v>
      </c>
      <c r="B314" s="228" t="s">
        <v>732</v>
      </c>
      <c r="C314" s="225">
        <v>2</v>
      </c>
      <c r="D314" s="226">
        <f t="shared" si="4"/>
        <v>0.76568615519985295</v>
      </c>
      <c r="E314" s="272" t="s">
        <v>1097</v>
      </c>
      <c r="F314" s="276" t="s">
        <v>97</v>
      </c>
      <c r="G314" s="226">
        <v>0.8</v>
      </c>
      <c r="H314" s="226">
        <v>1.09E-2</v>
      </c>
      <c r="I314" s="183"/>
      <c r="J314" s="183"/>
      <c r="K314" s="183"/>
    </row>
    <row r="315" spans="1:11" x14ac:dyDescent="0.25">
      <c r="A315" s="227" t="s">
        <v>708</v>
      </c>
      <c r="B315" s="228" t="s">
        <v>733</v>
      </c>
      <c r="C315" s="225">
        <v>2</v>
      </c>
      <c r="D315" s="226">
        <f t="shared" si="4"/>
        <v>0.76568615519985295</v>
      </c>
      <c r="E315" s="272" t="s">
        <v>1097</v>
      </c>
      <c r="F315" s="276" t="s">
        <v>97</v>
      </c>
      <c r="G315" s="226">
        <v>0.8</v>
      </c>
      <c r="H315" s="226">
        <v>1.09E-2</v>
      </c>
      <c r="I315" s="183"/>
      <c r="J315" s="183"/>
      <c r="K315" s="183"/>
    </row>
    <row r="316" spans="1:11" x14ac:dyDescent="0.25">
      <c r="A316" s="227" t="s">
        <v>709</v>
      </c>
      <c r="B316" s="228" t="s">
        <v>734</v>
      </c>
      <c r="C316" s="225">
        <v>2</v>
      </c>
      <c r="D316" s="226">
        <f t="shared" si="4"/>
        <v>0.76568615519985295</v>
      </c>
      <c r="E316" s="272" t="s">
        <v>1097</v>
      </c>
      <c r="F316" s="276" t="s">
        <v>97</v>
      </c>
      <c r="G316" s="226">
        <v>0.8</v>
      </c>
      <c r="H316" s="226">
        <v>1.09E-2</v>
      </c>
      <c r="I316" s="183"/>
      <c r="J316" s="183"/>
      <c r="K316" s="183"/>
    </row>
    <row r="317" spans="1:11" x14ac:dyDescent="0.25">
      <c r="A317" s="227" t="s">
        <v>710</v>
      </c>
      <c r="B317" s="228" t="s">
        <v>735</v>
      </c>
      <c r="C317" s="225">
        <v>2</v>
      </c>
      <c r="D317" s="226">
        <f t="shared" si="4"/>
        <v>0.76568615519985295</v>
      </c>
      <c r="E317" s="272" t="s">
        <v>1097</v>
      </c>
      <c r="F317" s="276" t="s">
        <v>97</v>
      </c>
      <c r="G317" s="226">
        <v>0.8</v>
      </c>
      <c r="H317" s="226">
        <v>1.09E-2</v>
      </c>
      <c r="I317" s="183"/>
      <c r="J317" s="183"/>
      <c r="K317" s="183"/>
    </row>
    <row r="318" spans="1:11" x14ac:dyDescent="0.25">
      <c r="A318" s="227" t="s">
        <v>711</v>
      </c>
      <c r="B318" s="228" t="s">
        <v>736</v>
      </c>
      <c r="C318" s="225">
        <v>2</v>
      </c>
      <c r="D318" s="226">
        <f t="shared" si="4"/>
        <v>0.76568615519985295</v>
      </c>
      <c r="E318" s="272" t="s">
        <v>1097</v>
      </c>
      <c r="F318" s="276" t="s">
        <v>97</v>
      </c>
      <c r="G318" s="226">
        <v>0.8</v>
      </c>
      <c r="H318" s="226">
        <v>1.09E-2</v>
      </c>
      <c r="I318" s="183"/>
      <c r="J318" s="183"/>
      <c r="K318" s="183"/>
    </row>
    <row r="319" spans="1:11" x14ac:dyDescent="0.25">
      <c r="A319" s="227" t="s">
        <v>712</v>
      </c>
      <c r="B319" s="228" t="s">
        <v>737</v>
      </c>
      <c r="C319" s="225">
        <v>2</v>
      </c>
      <c r="D319" s="226">
        <f t="shared" si="4"/>
        <v>0.76568615519985295</v>
      </c>
      <c r="E319" s="272" t="s">
        <v>1097</v>
      </c>
      <c r="F319" s="276" t="s">
        <v>97</v>
      </c>
      <c r="G319" s="226">
        <v>0.8</v>
      </c>
      <c r="H319" s="226">
        <v>1.09E-2</v>
      </c>
      <c r="I319" s="183"/>
      <c r="J319" s="183"/>
      <c r="K319" s="183"/>
    </row>
    <row r="320" spans="1:11" x14ac:dyDescent="0.25">
      <c r="A320" s="227" t="s">
        <v>713</v>
      </c>
      <c r="B320" s="228" t="s">
        <v>738</v>
      </c>
      <c r="C320" s="225">
        <v>2</v>
      </c>
      <c r="D320" s="226">
        <f t="shared" si="4"/>
        <v>0.76568615519985295</v>
      </c>
      <c r="E320" s="272" t="s">
        <v>1097</v>
      </c>
      <c r="F320" s="276" t="s">
        <v>97</v>
      </c>
      <c r="G320" s="226">
        <v>0.8</v>
      </c>
      <c r="H320" s="226">
        <v>1.09E-2</v>
      </c>
      <c r="I320" s="183"/>
      <c r="J320" s="183"/>
      <c r="K320" s="183"/>
    </row>
    <row r="321" spans="1:11" x14ac:dyDescent="0.25">
      <c r="A321" s="227" t="s">
        <v>714</v>
      </c>
      <c r="B321" s="228" t="s">
        <v>739</v>
      </c>
      <c r="C321" s="225">
        <v>2</v>
      </c>
      <c r="D321" s="226">
        <f t="shared" si="4"/>
        <v>0.76568615519985295</v>
      </c>
      <c r="E321" s="272" t="s">
        <v>1097</v>
      </c>
      <c r="F321" s="276" t="s">
        <v>97</v>
      </c>
      <c r="G321" s="226">
        <v>0.8</v>
      </c>
      <c r="H321" s="226">
        <v>1.09E-2</v>
      </c>
      <c r="I321" s="183"/>
      <c r="J321" s="183"/>
      <c r="K321" s="183"/>
    </row>
    <row r="322" spans="1:11" x14ac:dyDescent="0.25">
      <c r="A322" s="244" t="s">
        <v>140</v>
      </c>
      <c r="B322" s="224" t="s">
        <v>142</v>
      </c>
      <c r="C322" s="229">
        <v>3</v>
      </c>
      <c r="D322" s="226">
        <f t="shared" si="4"/>
        <v>13.761520381792971</v>
      </c>
      <c r="E322" s="271" t="s">
        <v>1098</v>
      </c>
      <c r="F322" s="276" t="s">
        <v>97</v>
      </c>
      <c r="G322" s="226">
        <v>13.9</v>
      </c>
      <c r="H322" s="226">
        <v>2.5000000000000001E-3</v>
      </c>
      <c r="I322" s="183"/>
      <c r="J322" s="183"/>
      <c r="K322" s="183"/>
    </row>
    <row r="323" spans="1:11" ht="30" x14ac:dyDescent="0.25">
      <c r="A323" s="246" t="s">
        <v>143</v>
      </c>
      <c r="B323" s="237" t="s">
        <v>1003</v>
      </c>
      <c r="C323" s="229">
        <v>3</v>
      </c>
      <c r="D323" s="226">
        <f t="shared" si="4"/>
        <v>0</v>
      </c>
      <c r="E323" s="271" t="s">
        <v>1098</v>
      </c>
      <c r="F323" s="276" t="s">
        <v>97</v>
      </c>
      <c r="G323" s="226">
        <v>0</v>
      </c>
      <c r="H323" s="226">
        <v>2.5000000000000001E-3</v>
      </c>
      <c r="I323" s="183"/>
      <c r="J323" s="183"/>
      <c r="K323" s="183"/>
    </row>
    <row r="324" spans="1:11" x14ac:dyDescent="0.25">
      <c r="A324" s="244" t="s">
        <v>144</v>
      </c>
      <c r="B324" s="242" t="s">
        <v>141</v>
      </c>
      <c r="C324" s="229">
        <v>3</v>
      </c>
      <c r="D324" s="226">
        <f t="shared" si="4"/>
        <v>13.761520381792971</v>
      </c>
      <c r="E324" s="271" t="s">
        <v>1098</v>
      </c>
      <c r="F324" s="276" t="s">
        <v>97</v>
      </c>
      <c r="G324" s="226">
        <v>13.9</v>
      </c>
      <c r="H324" s="226">
        <v>2.5000000000000001E-3</v>
      </c>
      <c r="I324" s="183"/>
      <c r="J324" s="183"/>
      <c r="K324" s="183"/>
    </row>
    <row r="325" spans="1:11" x14ac:dyDescent="0.25">
      <c r="A325" s="244" t="s">
        <v>139</v>
      </c>
      <c r="B325" s="242" t="s">
        <v>145</v>
      </c>
      <c r="C325" s="229">
        <v>3</v>
      </c>
      <c r="D325" s="226">
        <f t="shared" si="4"/>
        <v>0.19126676093134085</v>
      </c>
      <c r="E325" s="271" t="s">
        <v>1098</v>
      </c>
      <c r="F325" s="276" t="s">
        <v>97</v>
      </c>
      <c r="G325" s="226">
        <v>0.2</v>
      </c>
      <c r="H325" s="226">
        <v>1.11E-2</v>
      </c>
      <c r="I325" s="183"/>
      <c r="J325" s="183"/>
      <c r="K325" s="183"/>
    </row>
    <row r="326" spans="1:11" x14ac:dyDescent="0.25">
      <c r="A326" s="241" t="s">
        <v>147</v>
      </c>
      <c r="B326" s="240" t="s">
        <v>146</v>
      </c>
      <c r="C326" s="225">
        <v>2</v>
      </c>
      <c r="D326" s="226">
        <f t="shared" si="4"/>
        <v>0.76568615519985295</v>
      </c>
      <c r="E326" s="272" t="s">
        <v>1097</v>
      </c>
      <c r="F326" s="276" t="s">
        <v>97</v>
      </c>
      <c r="G326" s="226">
        <v>0.8</v>
      </c>
      <c r="H326" s="226">
        <v>1.09E-2</v>
      </c>
      <c r="I326" s="183"/>
      <c r="J326" s="183"/>
      <c r="K326" s="183"/>
    </row>
    <row r="327" spans="1:11" ht="30" x14ac:dyDescent="0.25">
      <c r="A327" s="241" t="s">
        <v>148</v>
      </c>
      <c r="B327" s="240" t="s">
        <v>149</v>
      </c>
      <c r="C327" s="225">
        <v>2</v>
      </c>
      <c r="D327" s="226">
        <f t="shared" ref="D327:D390" si="5">G327*((1-H327)^($K$2-2021))</f>
        <v>0.76568615519985295</v>
      </c>
      <c r="E327" s="272" t="s">
        <v>1097</v>
      </c>
      <c r="F327" s="276" t="s">
        <v>97</v>
      </c>
      <c r="G327" s="226">
        <v>0.8</v>
      </c>
      <c r="H327" s="226">
        <v>1.09E-2</v>
      </c>
      <c r="I327" s="183"/>
      <c r="J327" s="183"/>
      <c r="K327" s="183"/>
    </row>
    <row r="328" spans="1:11" ht="30" x14ac:dyDescent="0.25">
      <c r="A328" s="244" t="s">
        <v>150</v>
      </c>
      <c r="B328" s="224" t="s">
        <v>151</v>
      </c>
      <c r="C328" s="225">
        <v>2</v>
      </c>
      <c r="D328" s="226">
        <f t="shared" si="5"/>
        <v>0.76568615519985295</v>
      </c>
      <c r="E328" s="272" t="s">
        <v>1097</v>
      </c>
      <c r="F328" s="276" t="s">
        <v>97</v>
      </c>
      <c r="G328" s="226">
        <v>0.8</v>
      </c>
      <c r="H328" s="226">
        <v>1.09E-2</v>
      </c>
      <c r="I328" s="183"/>
      <c r="J328" s="183"/>
      <c r="K328" s="183"/>
    </row>
    <row r="329" spans="1:11" ht="30" x14ac:dyDescent="0.25">
      <c r="A329" s="223" t="s">
        <v>152</v>
      </c>
      <c r="B329" s="224" t="s">
        <v>154</v>
      </c>
      <c r="C329" s="225">
        <v>2</v>
      </c>
      <c r="D329" s="226">
        <f t="shared" si="5"/>
        <v>0.76568615519985295</v>
      </c>
      <c r="E329" s="272" t="s">
        <v>1097</v>
      </c>
      <c r="F329" s="276" t="s">
        <v>97</v>
      </c>
      <c r="G329" s="226">
        <v>0.8</v>
      </c>
      <c r="H329" s="226">
        <v>1.09E-2</v>
      </c>
      <c r="I329" s="183"/>
      <c r="J329" s="183"/>
      <c r="K329" s="183"/>
    </row>
    <row r="330" spans="1:11" ht="30" x14ac:dyDescent="0.25">
      <c r="A330" s="223" t="s">
        <v>153</v>
      </c>
      <c r="B330" s="224" t="s">
        <v>155</v>
      </c>
      <c r="C330" s="225">
        <v>2</v>
      </c>
      <c r="D330" s="226">
        <f t="shared" si="5"/>
        <v>0.76568615519985295</v>
      </c>
      <c r="E330" s="272" t="s">
        <v>1097</v>
      </c>
      <c r="F330" s="276" t="s">
        <v>97</v>
      </c>
      <c r="G330" s="226">
        <v>0.8</v>
      </c>
      <c r="H330" s="226">
        <v>1.09E-2</v>
      </c>
      <c r="I330" s="183"/>
      <c r="J330" s="183"/>
      <c r="K330" s="183"/>
    </row>
    <row r="331" spans="1:11" x14ac:dyDescent="0.25">
      <c r="A331" s="223" t="s">
        <v>156</v>
      </c>
      <c r="B331" s="224" t="s">
        <v>158</v>
      </c>
      <c r="C331" s="225">
        <v>2</v>
      </c>
      <c r="D331" s="226">
        <f t="shared" si="5"/>
        <v>0.76568615519985295</v>
      </c>
      <c r="E331" s="272" t="s">
        <v>1097</v>
      </c>
      <c r="F331" s="276" t="s">
        <v>97</v>
      </c>
      <c r="G331" s="226">
        <v>0.8</v>
      </c>
      <c r="H331" s="226">
        <v>1.09E-2</v>
      </c>
      <c r="I331" s="183"/>
      <c r="J331" s="183"/>
      <c r="K331" s="183"/>
    </row>
    <row r="332" spans="1:11" x14ac:dyDescent="0.25">
      <c r="A332" s="223" t="s">
        <v>157</v>
      </c>
      <c r="B332" s="224" t="s">
        <v>159</v>
      </c>
      <c r="C332" s="225">
        <v>2</v>
      </c>
      <c r="D332" s="226">
        <f t="shared" si="5"/>
        <v>0.76568615519985295</v>
      </c>
      <c r="E332" s="272" t="s">
        <v>1097</v>
      </c>
      <c r="F332" s="276" t="s">
        <v>97</v>
      </c>
      <c r="G332" s="226">
        <v>0.8</v>
      </c>
      <c r="H332" s="226">
        <v>1.09E-2</v>
      </c>
      <c r="I332" s="183"/>
      <c r="J332" s="183"/>
      <c r="K332" s="183"/>
    </row>
    <row r="333" spans="1:11" x14ac:dyDescent="0.25">
      <c r="A333" s="223" t="s">
        <v>160</v>
      </c>
      <c r="B333" s="240" t="s">
        <v>161</v>
      </c>
      <c r="C333" s="225">
        <v>2</v>
      </c>
      <c r="D333" s="226">
        <f t="shared" si="5"/>
        <v>0.76568615519985295</v>
      </c>
      <c r="E333" s="272" t="s">
        <v>1097</v>
      </c>
      <c r="F333" s="276" t="s">
        <v>97</v>
      </c>
      <c r="G333" s="226">
        <v>0.8</v>
      </c>
      <c r="H333" s="226">
        <v>1.09E-2</v>
      </c>
      <c r="I333" s="183"/>
      <c r="J333" s="183"/>
      <c r="K333" s="183"/>
    </row>
    <row r="334" spans="1:11" ht="45" x14ac:dyDescent="0.25">
      <c r="A334" s="223" t="s">
        <v>162</v>
      </c>
      <c r="B334" s="240" t="s">
        <v>165</v>
      </c>
      <c r="C334" s="225">
        <v>2</v>
      </c>
      <c r="D334" s="226">
        <f t="shared" si="5"/>
        <v>0.76568615519985295</v>
      </c>
      <c r="E334" s="272" t="s">
        <v>1097</v>
      </c>
      <c r="F334" s="276" t="s">
        <v>97</v>
      </c>
      <c r="G334" s="226">
        <v>0.8</v>
      </c>
      <c r="H334" s="226">
        <v>1.09E-2</v>
      </c>
      <c r="I334" s="183"/>
      <c r="J334" s="183"/>
      <c r="K334" s="183"/>
    </row>
    <row r="335" spans="1:11" ht="45" x14ac:dyDescent="0.25">
      <c r="A335" s="223" t="s">
        <v>163</v>
      </c>
      <c r="B335" s="240" t="s">
        <v>166</v>
      </c>
      <c r="C335" s="225">
        <v>2</v>
      </c>
      <c r="D335" s="226">
        <f t="shared" si="5"/>
        <v>0.76568615519985295</v>
      </c>
      <c r="E335" s="272" t="s">
        <v>1097</v>
      </c>
      <c r="F335" s="276" t="s">
        <v>97</v>
      </c>
      <c r="G335" s="226">
        <v>0.8</v>
      </c>
      <c r="H335" s="226">
        <v>1.09E-2</v>
      </c>
      <c r="I335" s="183"/>
      <c r="J335" s="183"/>
      <c r="K335" s="183"/>
    </row>
    <row r="336" spans="1:11" ht="30" x14ac:dyDescent="0.25">
      <c r="A336" s="223" t="s">
        <v>164</v>
      </c>
      <c r="B336" s="240" t="s">
        <v>167</v>
      </c>
      <c r="C336" s="225">
        <v>2</v>
      </c>
      <c r="D336" s="226">
        <f t="shared" si="5"/>
        <v>0.76568615519985295</v>
      </c>
      <c r="E336" s="272" t="s">
        <v>1097</v>
      </c>
      <c r="F336" s="276" t="s">
        <v>97</v>
      </c>
      <c r="G336" s="226">
        <v>0.8</v>
      </c>
      <c r="H336" s="226">
        <v>1.09E-2</v>
      </c>
      <c r="I336" s="183"/>
      <c r="J336" s="183"/>
      <c r="K336" s="183"/>
    </row>
    <row r="337" spans="1:11" x14ac:dyDescent="0.25">
      <c r="A337" s="227" t="s">
        <v>364</v>
      </c>
      <c r="B337" s="228" t="s">
        <v>375</v>
      </c>
      <c r="C337" s="225">
        <v>2</v>
      </c>
      <c r="D337" s="226">
        <f t="shared" si="5"/>
        <v>0.76568615519985295</v>
      </c>
      <c r="E337" s="272" t="s">
        <v>1097</v>
      </c>
      <c r="F337" s="276" t="s">
        <v>97</v>
      </c>
      <c r="G337" s="226">
        <v>0.8</v>
      </c>
      <c r="H337" s="226">
        <v>1.09E-2</v>
      </c>
      <c r="I337" s="183"/>
      <c r="J337" s="183"/>
      <c r="K337" s="183"/>
    </row>
    <row r="338" spans="1:11" x14ac:dyDescent="0.25">
      <c r="A338" s="227" t="s">
        <v>365</v>
      </c>
      <c r="B338" s="228" t="s">
        <v>376</v>
      </c>
      <c r="C338" s="225">
        <v>2</v>
      </c>
      <c r="D338" s="226">
        <f t="shared" si="5"/>
        <v>0.76568615519985295</v>
      </c>
      <c r="E338" s="272" t="s">
        <v>1097</v>
      </c>
      <c r="F338" s="276" t="s">
        <v>97</v>
      </c>
      <c r="G338" s="226">
        <v>0.8</v>
      </c>
      <c r="H338" s="226">
        <v>1.09E-2</v>
      </c>
      <c r="I338" s="183"/>
      <c r="J338" s="183"/>
      <c r="K338" s="183"/>
    </row>
    <row r="339" spans="1:11" ht="30" x14ac:dyDescent="0.25">
      <c r="A339" s="227" t="s">
        <v>366</v>
      </c>
      <c r="B339" s="228" t="s">
        <v>377</v>
      </c>
      <c r="C339" s="225">
        <v>2</v>
      </c>
      <c r="D339" s="226">
        <f t="shared" si="5"/>
        <v>0.76568615519985295</v>
      </c>
      <c r="E339" s="272" t="s">
        <v>1097</v>
      </c>
      <c r="F339" s="276" t="s">
        <v>97</v>
      </c>
      <c r="G339" s="226">
        <v>0.8</v>
      </c>
      <c r="H339" s="226">
        <v>1.09E-2</v>
      </c>
      <c r="I339" s="183"/>
      <c r="J339" s="183"/>
      <c r="K339" s="183"/>
    </row>
    <row r="340" spans="1:11" x14ac:dyDescent="0.25">
      <c r="A340" s="227" t="s">
        <v>367</v>
      </c>
      <c r="B340" s="228" t="s">
        <v>378</v>
      </c>
      <c r="C340" s="229">
        <v>3</v>
      </c>
      <c r="D340" s="226">
        <f t="shared" si="5"/>
        <v>3.9924026396240251</v>
      </c>
      <c r="E340" s="271" t="s">
        <v>1098</v>
      </c>
      <c r="F340" s="276" t="s">
        <v>97</v>
      </c>
      <c r="G340" s="226">
        <v>3.9940000000000002</v>
      </c>
      <c r="H340" s="226">
        <v>1E-4</v>
      </c>
      <c r="I340" s="183"/>
      <c r="J340" s="183"/>
      <c r="K340" s="183"/>
    </row>
    <row r="341" spans="1:11" x14ac:dyDescent="0.25">
      <c r="A341" s="227" t="s">
        <v>368</v>
      </c>
      <c r="B341" s="228" t="s">
        <v>379</v>
      </c>
      <c r="C341" s="229">
        <v>3</v>
      </c>
      <c r="D341" s="226">
        <f t="shared" si="5"/>
        <v>3.9924026396240251</v>
      </c>
      <c r="E341" s="271" t="s">
        <v>1098</v>
      </c>
      <c r="F341" s="276" t="s">
        <v>97</v>
      </c>
      <c r="G341" s="226">
        <v>3.9940000000000002</v>
      </c>
      <c r="H341" s="226">
        <v>1E-4</v>
      </c>
      <c r="I341" s="183"/>
      <c r="J341" s="183"/>
      <c r="K341" s="183"/>
    </row>
    <row r="342" spans="1:11" x14ac:dyDescent="0.25">
      <c r="A342" s="227" t="s">
        <v>369</v>
      </c>
      <c r="B342" s="228" t="s">
        <v>380</v>
      </c>
      <c r="C342" s="225">
        <v>2</v>
      </c>
      <c r="D342" s="226">
        <f t="shared" si="5"/>
        <v>0.76568615519985295</v>
      </c>
      <c r="E342" s="272" t="s">
        <v>1097</v>
      </c>
      <c r="F342" s="276" t="s">
        <v>97</v>
      </c>
      <c r="G342" s="226">
        <v>0.8</v>
      </c>
      <c r="H342" s="226">
        <v>1.09E-2</v>
      </c>
      <c r="I342" s="183"/>
      <c r="J342" s="183"/>
      <c r="K342" s="183"/>
    </row>
    <row r="343" spans="1:11" x14ac:dyDescent="0.25">
      <c r="A343" s="227" t="s">
        <v>370</v>
      </c>
      <c r="B343" s="228" t="s">
        <v>381</v>
      </c>
      <c r="C343" s="225">
        <v>2</v>
      </c>
      <c r="D343" s="226">
        <f t="shared" si="5"/>
        <v>0.76568615519985295</v>
      </c>
      <c r="E343" s="272" t="s">
        <v>1097</v>
      </c>
      <c r="F343" s="276" t="s">
        <v>97</v>
      </c>
      <c r="G343" s="226">
        <v>0.8</v>
      </c>
      <c r="H343" s="226">
        <v>1.09E-2</v>
      </c>
      <c r="I343" s="183"/>
      <c r="J343" s="183"/>
      <c r="K343" s="183"/>
    </row>
    <row r="344" spans="1:11" ht="30" x14ac:dyDescent="0.25">
      <c r="A344" s="227" t="s">
        <v>371</v>
      </c>
      <c r="B344" s="228" t="s">
        <v>382</v>
      </c>
      <c r="C344" s="225">
        <v>2</v>
      </c>
      <c r="D344" s="226">
        <f t="shared" si="5"/>
        <v>0.76568615519985295</v>
      </c>
      <c r="E344" s="272" t="s">
        <v>1097</v>
      </c>
      <c r="F344" s="276" t="s">
        <v>97</v>
      </c>
      <c r="G344" s="226">
        <v>0.8</v>
      </c>
      <c r="H344" s="226">
        <v>1.09E-2</v>
      </c>
      <c r="I344" s="183"/>
      <c r="J344" s="183"/>
      <c r="K344" s="183"/>
    </row>
    <row r="345" spans="1:11" ht="30" x14ac:dyDescent="0.25">
      <c r="A345" s="227" t="s">
        <v>372</v>
      </c>
      <c r="B345" s="228" t="s">
        <v>383</v>
      </c>
      <c r="C345" s="225">
        <v>2</v>
      </c>
      <c r="D345" s="226">
        <f t="shared" si="5"/>
        <v>0.76568615519985295</v>
      </c>
      <c r="E345" s="272" t="s">
        <v>1097</v>
      </c>
      <c r="F345" s="276" t="s">
        <v>97</v>
      </c>
      <c r="G345" s="226">
        <v>0.8</v>
      </c>
      <c r="H345" s="226">
        <v>1.09E-2</v>
      </c>
      <c r="I345" s="183"/>
      <c r="J345" s="183"/>
      <c r="K345" s="183"/>
    </row>
    <row r="346" spans="1:11" x14ac:dyDescent="0.25">
      <c r="A346" s="227" t="s">
        <v>373</v>
      </c>
      <c r="B346" s="228" t="s">
        <v>384</v>
      </c>
      <c r="C346" s="225">
        <v>2</v>
      </c>
      <c r="D346" s="226">
        <f t="shared" si="5"/>
        <v>0.76568615519985295</v>
      </c>
      <c r="E346" s="272" t="s">
        <v>1097</v>
      </c>
      <c r="F346" s="276" t="s">
        <v>97</v>
      </c>
      <c r="G346" s="226">
        <v>0.8</v>
      </c>
      <c r="H346" s="226">
        <v>1.09E-2</v>
      </c>
      <c r="I346" s="183"/>
      <c r="J346" s="183"/>
      <c r="K346" s="183"/>
    </row>
    <row r="347" spans="1:11" x14ac:dyDescent="0.25">
      <c r="A347" s="227" t="s">
        <v>374</v>
      </c>
      <c r="B347" s="228" t="s">
        <v>385</v>
      </c>
      <c r="C347" s="225">
        <v>2</v>
      </c>
      <c r="D347" s="226">
        <f t="shared" si="5"/>
        <v>0.76568615519985295</v>
      </c>
      <c r="E347" s="272" t="s">
        <v>1097</v>
      </c>
      <c r="F347" s="276" t="s">
        <v>97</v>
      </c>
      <c r="G347" s="226">
        <v>0.8</v>
      </c>
      <c r="H347" s="226">
        <v>1.09E-2</v>
      </c>
      <c r="I347" s="183"/>
      <c r="J347" s="183"/>
      <c r="K347" s="183"/>
    </row>
    <row r="348" spans="1:11" x14ac:dyDescent="0.25">
      <c r="A348" s="227" t="s">
        <v>756</v>
      </c>
      <c r="B348" s="228" t="s">
        <v>769</v>
      </c>
      <c r="C348" s="225">
        <v>2</v>
      </c>
      <c r="D348" s="226">
        <f t="shared" si="5"/>
        <v>0.76568615519985295</v>
      </c>
      <c r="E348" s="272" t="s">
        <v>1097</v>
      </c>
      <c r="F348" s="276" t="s">
        <v>97</v>
      </c>
      <c r="G348" s="226">
        <v>0.8</v>
      </c>
      <c r="H348" s="226">
        <v>1.09E-2</v>
      </c>
      <c r="I348" s="183"/>
      <c r="J348" s="183"/>
      <c r="K348" s="183"/>
    </row>
    <row r="349" spans="1:11" ht="30" x14ac:dyDescent="0.25">
      <c r="A349" s="227" t="s">
        <v>757</v>
      </c>
      <c r="B349" s="228" t="s">
        <v>770</v>
      </c>
      <c r="C349" s="225">
        <v>2</v>
      </c>
      <c r="D349" s="226">
        <f t="shared" si="5"/>
        <v>0.76568615519985295</v>
      </c>
      <c r="E349" s="272" t="s">
        <v>1097</v>
      </c>
      <c r="F349" s="276" t="s">
        <v>97</v>
      </c>
      <c r="G349" s="226">
        <v>0.8</v>
      </c>
      <c r="H349" s="226">
        <v>1.09E-2</v>
      </c>
      <c r="I349" s="183"/>
      <c r="J349" s="183"/>
      <c r="K349" s="183"/>
    </row>
    <row r="350" spans="1:11" x14ac:dyDescent="0.25">
      <c r="A350" s="227" t="s">
        <v>758</v>
      </c>
      <c r="B350" s="228" t="s">
        <v>771</v>
      </c>
      <c r="C350" s="247">
        <v>3</v>
      </c>
      <c r="D350" s="226">
        <f t="shared" si="5"/>
        <v>0.29670338513994299</v>
      </c>
      <c r="E350" s="271" t="s">
        <v>1098</v>
      </c>
      <c r="F350" s="276" t="s">
        <v>97</v>
      </c>
      <c r="G350" s="248">
        <v>0.31</v>
      </c>
      <c r="H350" s="226">
        <v>1.09E-2</v>
      </c>
      <c r="I350" s="183"/>
      <c r="J350" s="183"/>
      <c r="K350" s="183"/>
    </row>
    <row r="351" spans="1:11" ht="45" x14ac:dyDescent="0.25">
      <c r="A351" s="227" t="s">
        <v>759</v>
      </c>
      <c r="B351" s="228" t="s">
        <v>772</v>
      </c>
      <c r="C351" s="225">
        <v>2</v>
      </c>
      <c r="D351" s="226">
        <f t="shared" si="5"/>
        <v>0.76568615519985295</v>
      </c>
      <c r="E351" s="272" t="s">
        <v>1097</v>
      </c>
      <c r="F351" s="276" t="s">
        <v>97</v>
      </c>
      <c r="G351" s="226">
        <v>0.8</v>
      </c>
      <c r="H351" s="226">
        <v>1.09E-2</v>
      </c>
      <c r="I351" s="183"/>
      <c r="J351" s="183"/>
      <c r="K351" s="183"/>
    </row>
    <row r="352" spans="1:11" ht="30" x14ac:dyDescent="0.25">
      <c r="A352" s="227" t="s">
        <v>760</v>
      </c>
      <c r="B352" s="228" t="s">
        <v>773</v>
      </c>
      <c r="C352" s="225">
        <v>2</v>
      </c>
      <c r="D352" s="226">
        <f t="shared" si="5"/>
        <v>0.76568615519985295</v>
      </c>
      <c r="E352" s="272" t="s">
        <v>1097</v>
      </c>
      <c r="F352" s="276" t="s">
        <v>97</v>
      </c>
      <c r="G352" s="226">
        <v>0.8</v>
      </c>
      <c r="H352" s="226">
        <v>1.09E-2</v>
      </c>
      <c r="I352" s="183"/>
      <c r="J352" s="183"/>
      <c r="K352" s="183"/>
    </row>
    <row r="353" spans="1:11" ht="30" x14ac:dyDescent="0.25">
      <c r="A353" s="227" t="s">
        <v>761</v>
      </c>
      <c r="B353" s="228" t="s">
        <v>774</v>
      </c>
      <c r="C353" s="225">
        <v>2</v>
      </c>
      <c r="D353" s="226">
        <f t="shared" si="5"/>
        <v>0.76568615519985295</v>
      </c>
      <c r="E353" s="272" t="s">
        <v>1097</v>
      </c>
      <c r="F353" s="276" t="s">
        <v>97</v>
      </c>
      <c r="G353" s="226">
        <v>0.8</v>
      </c>
      <c r="H353" s="226">
        <v>1.09E-2</v>
      </c>
      <c r="I353" s="183"/>
      <c r="J353" s="183"/>
      <c r="K353" s="183"/>
    </row>
    <row r="354" spans="1:11" ht="30" x14ac:dyDescent="0.25">
      <c r="A354" s="227" t="s">
        <v>762</v>
      </c>
      <c r="B354" s="228" t="s">
        <v>775</v>
      </c>
      <c r="C354" s="225">
        <v>2</v>
      </c>
      <c r="D354" s="226">
        <f t="shared" si="5"/>
        <v>0.76568615519985295</v>
      </c>
      <c r="E354" s="272" t="s">
        <v>1097</v>
      </c>
      <c r="F354" s="276" t="s">
        <v>97</v>
      </c>
      <c r="G354" s="226">
        <v>0.8</v>
      </c>
      <c r="H354" s="226">
        <v>1.09E-2</v>
      </c>
      <c r="I354" s="183"/>
      <c r="J354" s="183"/>
      <c r="K354" s="183"/>
    </row>
    <row r="355" spans="1:11" ht="30" x14ac:dyDescent="0.25">
      <c r="A355" s="227" t="s">
        <v>763</v>
      </c>
      <c r="B355" s="228" t="s">
        <v>776</v>
      </c>
      <c r="C355" s="225">
        <v>2</v>
      </c>
      <c r="D355" s="226">
        <f t="shared" si="5"/>
        <v>0.76568615519985295</v>
      </c>
      <c r="E355" s="272" t="s">
        <v>1097</v>
      </c>
      <c r="F355" s="276" t="s">
        <v>97</v>
      </c>
      <c r="G355" s="226">
        <v>0.8</v>
      </c>
      <c r="H355" s="226">
        <v>1.09E-2</v>
      </c>
      <c r="I355" s="183"/>
      <c r="J355" s="183"/>
      <c r="K355" s="183"/>
    </row>
    <row r="356" spans="1:11" ht="30" x14ac:dyDescent="0.25">
      <c r="A356" s="227" t="s">
        <v>764</v>
      </c>
      <c r="B356" s="228" t="s">
        <v>777</v>
      </c>
      <c r="C356" s="225">
        <v>2</v>
      </c>
      <c r="D356" s="226">
        <f t="shared" si="5"/>
        <v>0.76568615519985295</v>
      </c>
      <c r="E356" s="272" t="s">
        <v>1097</v>
      </c>
      <c r="F356" s="276" t="s">
        <v>97</v>
      </c>
      <c r="G356" s="226">
        <v>0.8</v>
      </c>
      <c r="H356" s="226">
        <v>1.09E-2</v>
      </c>
      <c r="I356" s="183"/>
      <c r="J356" s="183"/>
      <c r="K356" s="183"/>
    </row>
    <row r="357" spans="1:11" ht="30" x14ac:dyDescent="0.25">
      <c r="A357" s="227" t="s">
        <v>765</v>
      </c>
      <c r="B357" s="228" t="s">
        <v>778</v>
      </c>
      <c r="C357" s="225">
        <v>2</v>
      </c>
      <c r="D357" s="226">
        <f t="shared" si="5"/>
        <v>0.76568615519985295</v>
      </c>
      <c r="E357" s="272" t="s">
        <v>1097</v>
      </c>
      <c r="F357" s="276" t="s">
        <v>97</v>
      </c>
      <c r="G357" s="226">
        <v>0.8</v>
      </c>
      <c r="H357" s="226">
        <v>1.09E-2</v>
      </c>
      <c r="I357" s="183"/>
      <c r="J357" s="183"/>
      <c r="K357" s="183"/>
    </row>
    <row r="358" spans="1:11" x14ac:dyDescent="0.25">
      <c r="A358" s="227" t="s">
        <v>766</v>
      </c>
      <c r="B358" s="228" t="s">
        <v>779</v>
      </c>
      <c r="C358" s="225">
        <v>2</v>
      </c>
      <c r="D358" s="226">
        <f t="shared" si="5"/>
        <v>0.76568615519985295</v>
      </c>
      <c r="E358" s="272" t="s">
        <v>1097</v>
      </c>
      <c r="F358" s="276" t="s">
        <v>97</v>
      </c>
      <c r="G358" s="226">
        <v>0.8</v>
      </c>
      <c r="H358" s="226">
        <v>1.09E-2</v>
      </c>
      <c r="I358" s="183"/>
      <c r="J358" s="183"/>
      <c r="K358" s="183"/>
    </row>
    <row r="359" spans="1:11" x14ac:dyDescent="0.25">
      <c r="A359" s="227" t="s">
        <v>767</v>
      </c>
      <c r="B359" s="228" t="s">
        <v>780</v>
      </c>
      <c r="C359" s="225">
        <v>2</v>
      </c>
      <c r="D359" s="226">
        <f t="shared" si="5"/>
        <v>0.76568615519985295</v>
      </c>
      <c r="E359" s="272" t="s">
        <v>1097</v>
      </c>
      <c r="F359" s="276" t="s">
        <v>97</v>
      </c>
      <c r="G359" s="226">
        <v>0.8</v>
      </c>
      <c r="H359" s="226">
        <v>1.09E-2</v>
      </c>
      <c r="I359" s="183"/>
      <c r="J359" s="183"/>
      <c r="K359" s="183"/>
    </row>
    <row r="360" spans="1:11" x14ac:dyDescent="0.25">
      <c r="A360" s="227" t="s">
        <v>768</v>
      </c>
      <c r="B360" s="228" t="s">
        <v>781</v>
      </c>
      <c r="C360" s="225">
        <v>2</v>
      </c>
      <c r="D360" s="226">
        <f t="shared" si="5"/>
        <v>0.76568615519985295</v>
      </c>
      <c r="E360" s="272" t="s">
        <v>1097</v>
      </c>
      <c r="F360" s="276" t="s">
        <v>97</v>
      </c>
      <c r="G360" s="226">
        <v>0.8</v>
      </c>
      <c r="H360" s="226">
        <v>1.09E-2</v>
      </c>
      <c r="I360" s="183"/>
      <c r="J360" s="183"/>
      <c r="K360" s="183"/>
    </row>
    <row r="361" spans="1:11" x14ac:dyDescent="0.25">
      <c r="A361" s="227" t="s">
        <v>782</v>
      </c>
      <c r="B361" s="228" t="s">
        <v>824</v>
      </c>
      <c r="C361" s="225">
        <v>2</v>
      </c>
      <c r="D361" s="226">
        <f t="shared" si="5"/>
        <v>0.76568615519985295</v>
      </c>
      <c r="E361" s="272" t="s">
        <v>1097</v>
      </c>
      <c r="F361" s="276" t="s">
        <v>97</v>
      </c>
      <c r="G361" s="226">
        <v>0.8</v>
      </c>
      <c r="H361" s="226">
        <v>1.09E-2</v>
      </c>
      <c r="I361" s="183"/>
      <c r="J361" s="183"/>
      <c r="K361" s="183"/>
    </row>
    <row r="362" spans="1:11" x14ac:dyDescent="0.25">
      <c r="A362" s="227" t="s">
        <v>783</v>
      </c>
      <c r="B362" s="228" t="s">
        <v>825</v>
      </c>
      <c r="C362" s="225">
        <v>2</v>
      </c>
      <c r="D362" s="226">
        <f t="shared" si="5"/>
        <v>0.76568615519985295</v>
      </c>
      <c r="E362" s="272" t="s">
        <v>1097</v>
      </c>
      <c r="F362" s="276" t="s">
        <v>97</v>
      </c>
      <c r="G362" s="226">
        <v>0.8</v>
      </c>
      <c r="H362" s="226">
        <v>1.09E-2</v>
      </c>
      <c r="I362" s="183"/>
      <c r="J362" s="183"/>
      <c r="K362" s="183"/>
    </row>
    <row r="363" spans="1:11" x14ac:dyDescent="0.25">
      <c r="A363" s="227" t="s">
        <v>784</v>
      </c>
      <c r="B363" s="228" t="s">
        <v>826</v>
      </c>
      <c r="C363" s="225">
        <v>2</v>
      </c>
      <c r="D363" s="226">
        <f t="shared" si="5"/>
        <v>0.76568615519985295</v>
      </c>
      <c r="E363" s="272" t="s">
        <v>1097</v>
      </c>
      <c r="F363" s="276" t="s">
        <v>97</v>
      </c>
      <c r="G363" s="226">
        <v>0.8</v>
      </c>
      <c r="H363" s="226">
        <v>1.09E-2</v>
      </c>
      <c r="I363" s="183"/>
      <c r="J363" s="183"/>
      <c r="K363" s="183"/>
    </row>
    <row r="364" spans="1:11" x14ac:dyDescent="0.25">
      <c r="A364" s="227" t="s">
        <v>785</v>
      </c>
      <c r="B364" s="228" t="s">
        <v>924</v>
      </c>
      <c r="C364" s="225">
        <v>2</v>
      </c>
      <c r="D364" s="226">
        <f t="shared" si="5"/>
        <v>0.76568615519985295</v>
      </c>
      <c r="E364" s="272" t="s">
        <v>1097</v>
      </c>
      <c r="F364" s="276" t="s">
        <v>97</v>
      </c>
      <c r="G364" s="226">
        <v>0.8</v>
      </c>
      <c r="H364" s="226">
        <v>1.09E-2</v>
      </c>
      <c r="I364" s="183"/>
      <c r="J364" s="183"/>
      <c r="K364" s="183"/>
    </row>
    <row r="365" spans="1:11" x14ac:dyDescent="0.25">
      <c r="A365" s="227" t="s">
        <v>786</v>
      </c>
      <c r="B365" s="228" t="s">
        <v>827</v>
      </c>
      <c r="C365" s="225">
        <v>2</v>
      </c>
      <c r="D365" s="226">
        <f t="shared" si="5"/>
        <v>0.76568615519985295</v>
      </c>
      <c r="E365" s="272" t="s">
        <v>1097</v>
      </c>
      <c r="F365" s="276" t="s">
        <v>97</v>
      </c>
      <c r="G365" s="226">
        <v>0.8</v>
      </c>
      <c r="H365" s="226">
        <v>1.09E-2</v>
      </c>
      <c r="I365" s="183"/>
      <c r="J365" s="183"/>
      <c r="K365" s="183"/>
    </row>
    <row r="366" spans="1:11" ht="30" x14ac:dyDescent="0.25">
      <c r="A366" s="227" t="s">
        <v>787</v>
      </c>
      <c r="B366" s="228" t="s">
        <v>828</v>
      </c>
      <c r="C366" s="225">
        <v>2</v>
      </c>
      <c r="D366" s="226">
        <f t="shared" si="5"/>
        <v>0.76568615519985295</v>
      </c>
      <c r="E366" s="272" t="s">
        <v>1097</v>
      </c>
      <c r="F366" s="276" t="s">
        <v>97</v>
      </c>
      <c r="G366" s="226">
        <v>0.8</v>
      </c>
      <c r="H366" s="226">
        <v>1.09E-2</v>
      </c>
      <c r="I366" s="183"/>
      <c r="J366" s="183"/>
      <c r="K366" s="183"/>
    </row>
    <row r="367" spans="1:11" x14ac:dyDescent="0.25">
      <c r="A367" s="227" t="s">
        <v>788</v>
      </c>
      <c r="B367" s="228" t="s">
        <v>829</v>
      </c>
      <c r="C367" s="225">
        <v>2</v>
      </c>
      <c r="D367" s="226">
        <f t="shared" si="5"/>
        <v>0.76568615519985295</v>
      </c>
      <c r="E367" s="272" t="s">
        <v>1097</v>
      </c>
      <c r="F367" s="276" t="s">
        <v>97</v>
      </c>
      <c r="G367" s="226">
        <v>0.8</v>
      </c>
      <c r="H367" s="226">
        <v>1.09E-2</v>
      </c>
      <c r="I367" s="183"/>
      <c r="J367" s="183"/>
      <c r="K367" s="183"/>
    </row>
    <row r="368" spans="1:11" x14ac:dyDescent="0.25">
      <c r="A368" s="227" t="s">
        <v>789</v>
      </c>
      <c r="B368" s="228" t="s">
        <v>830</v>
      </c>
      <c r="C368" s="225">
        <v>2</v>
      </c>
      <c r="D368" s="226">
        <f t="shared" si="5"/>
        <v>0.76568615519985295</v>
      </c>
      <c r="E368" s="272" t="s">
        <v>1097</v>
      </c>
      <c r="F368" s="276" t="s">
        <v>97</v>
      </c>
      <c r="G368" s="226">
        <v>0.8</v>
      </c>
      <c r="H368" s="226">
        <v>1.09E-2</v>
      </c>
      <c r="I368" s="183"/>
      <c r="J368" s="183"/>
      <c r="K368" s="183"/>
    </row>
    <row r="369" spans="1:11" x14ac:dyDescent="0.25">
      <c r="A369" s="227" t="s">
        <v>790</v>
      </c>
      <c r="B369" s="228" t="s">
        <v>831</v>
      </c>
      <c r="C369" s="225">
        <v>2</v>
      </c>
      <c r="D369" s="226">
        <f t="shared" si="5"/>
        <v>0.76568615519985295</v>
      </c>
      <c r="E369" s="272" t="s">
        <v>1097</v>
      </c>
      <c r="F369" s="276" t="s">
        <v>97</v>
      </c>
      <c r="G369" s="226">
        <v>0.8</v>
      </c>
      <c r="H369" s="226">
        <v>1.09E-2</v>
      </c>
      <c r="I369" s="183"/>
      <c r="J369" s="183"/>
      <c r="K369" s="183"/>
    </row>
    <row r="370" spans="1:11" x14ac:dyDescent="0.25">
      <c r="A370" s="227" t="s">
        <v>791</v>
      </c>
      <c r="B370" s="228" t="s">
        <v>832</v>
      </c>
      <c r="C370" s="225">
        <v>2</v>
      </c>
      <c r="D370" s="226">
        <f t="shared" si="5"/>
        <v>0.76568615519985295</v>
      </c>
      <c r="E370" s="272" t="s">
        <v>1097</v>
      </c>
      <c r="F370" s="276" t="s">
        <v>97</v>
      </c>
      <c r="G370" s="226">
        <v>0.8</v>
      </c>
      <c r="H370" s="226">
        <v>1.09E-2</v>
      </c>
      <c r="I370" s="183"/>
      <c r="J370" s="183"/>
      <c r="K370" s="183"/>
    </row>
    <row r="371" spans="1:11" x14ac:dyDescent="0.25">
      <c r="A371" s="227" t="s">
        <v>792</v>
      </c>
      <c r="B371" s="228" t="s">
        <v>833</v>
      </c>
      <c r="C371" s="225">
        <v>2</v>
      </c>
      <c r="D371" s="226">
        <f t="shared" si="5"/>
        <v>0.76568615519985295</v>
      </c>
      <c r="E371" s="272" t="s">
        <v>1097</v>
      </c>
      <c r="F371" s="276" t="s">
        <v>97</v>
      </c>
      <c r="G371" s="226">
        <v>0.8</v>
      </c>
      <c r="H371" s="226">
        <v>1.09E-2</v>
      </c>
      <c r="I371" s="183"/>
      <c r="J371" s="183"/>
      <c r="K371" s="183"/>
    </row>
    <row r="372" spans="1:11" ht="30" x14ac:dyDescent="0.25">
      <c r="A372" s="227" t="s">
        <v>793</v>
      </c>
      <c r="B372" s="228" t="s">
        <v>834</v>
      </c>
      <c r="C372" s="225">
        <v>2</v>
      </c>
      <c r="D372" s="226">
        <f t="shared" si="5"/>
        <v>0.76568615519985295</v>
      </c>
      <c r="E372" s="272" t="s">
        <v>1097</v>
      </c>
      <c r="F372" s="276" t="s">
        <v>97</v>
      </c>
      <c r="G372" s="226">
        <v>0.8</v>
      </c>
      <c r="H372" s="226">
        <v>1.09E-2</v>
      </c>
      <c r="I372" s="183"/>
      <c r="J372" s="183"/>
      <c r="K372" s="183"/>
    </row>
    <row r="373" spans="1:11" x14ac:dyDescent="0.25">
      <c r="A373" s="227" t="s">
        <v>794</v>
      </c>
      <c r="B373" s="228" t="s">
        <v>835</v>
      </c>
      <c r="C373" s="225">
        <v>2</v>
      </c>
      <c r="D373" s="226">
        <f t="shared" si="5"/>
        <v>0.76568615519985295</v>
      </c>
      <c r="E373" s="272" t="s">
        <v>1097</v>
      </c>
      <c r="F373" s="276" t="s">
        <v>97</v>
      </c>
      <c r="G373" s="226">
        <v>0.8</v>
      </c>
      <c r="H373" s="226">
        <v>1.09E-2</v>
      </c>
      <c r="I373" s="183"/>
      <c r="J373" s="183"/>
      <c r="K373" s="183"/>
    </row>
    <row r="374" spans="1:11" x14ac:dyDescent="0.25">
      <c r="A374" s="227" t="s">
        <v>795</v>
      </c>
      <c r="B374" s="228" t="s">
        <v>836</v>
      </c>
      <c r="C374" s="225">
        <v>2</v>
      </c>
      <c r="D374" s="226">
        <f t="shared" si="5"/>
        <v>0.76568615519985295</v>
      </c>
      <c r="E374" s="272" t="s">
        <v>1097</v>
      </c>
      <c r="F374" s="276" t="s">
        <v>97</v>
      </c>
      <c r="G374" s="226">
        <v>0.8</v>
      </c>
      <c r="H374" s="226">
        <v>1.09E-2</v>
      </c>
      <c r="I374" s="183"/>
      <c r="J374" s="183"/>
      <c r="K374" s="183"/>
    </row>
    <row r="375" spans="1:11" x14ac:dyDescent="0.25">
      <c r="A375" s="227" t="s">
        <v>796</v>
      </c>
      <c r="B375" s="228" t="s">
        <v>837</v>
      </c>
      <c r="C375" s="225">
        <v>2</v>
      </c>
      <c r="D375" s="226">
        <f t="shared" si="5"/>
        <v>0.76568615519985295</v>
      </c>
      <c r="E375" s="272" t="s">
        <v>1097</v>
      </c>
      <c r="F375" s="276" t="s">
        <v>97</v>
      </c>
      <c r="G375" s="226">
        <v>0.8</v>
      </c>
      <c r="H375" s="226">
        <v>1.09E-2</v>
      </c>
      <c r="I375" s="183"/>
      <c r="J375" s="183"/>
      <c r="K375" s="183"/>
    </row>
    <row r="376" spans="1:11" x14ac:dyDescent="0.25">
      <c r="A376" s="227" t="s">
        <v>797</v>
      </c>
      <c r="B376" s="228" t="s">
        <v>925</v>
      </c>
      <c r="C376" s="225">
        <v>2</v>
      </c>
      <c r="D376" s="226">
        <f t="shared" si="5"/>
        <v>0.76568615519985295</v>
      </c>
      <c r="E376" s="272" t="s">
        <v>1097</v>
      </c>
      <c r="F376" s="276" t="s">
        <v>97</v>
      </c>
      <c r="G376" s="226">
        <v>0.8</v>
      </c>
      <c r="H376" s="226">
        <v>1.09E-2</v>
      </c>
      <c r="I376" s="183"/>
      <c r="J376" s="183"/>
      <c r="K376" s="183"/>
    </row>
    <row r="377" spans="1:11" x14ac:dyDescent="0.25">
      <c r="A377" s="227" t="s">
        <v>798</v>
      </c>
      <c r="B377" s="228" t="s">
        <v>926</v>
      </c>
      <c r="C377" s="225">
        <v>2</v>
      </c>
      <c r="D377" s="226">
        <f t="shared" si="5"/>
        <v>0.76568615519985295</v>
      </c>
      <c r="E377" s="272" t="s">
        <v>1097</v>
      </c>
      <c r="F377" s="276" t="s">
        <v>97</v>
      </c>
      <c r="G377" s="226">
        <v>0.8</v>
      </c>
      <c r="H377" s="226">
        <v>1.09E-2</v>
      </c>
      <c r="I377" s="183"/>
      <c r="J377" s="183"/>
      <c r="K377" s="183"/>
    </row>
    <row r="378" spans="1:11" x14ac:dyDescent="0.25">
      <c r="A378" s="227" t="s">
        <v>799</v>
      </c>
      <c r="B378" s="228" t="s">
        <v>927</v>
      </c>
      <c r="C378" s="225">
        <v>2</v>
      </c>
      <c r="D378" s="226">
        <f t="shared" si="5"/>
        <v>0.76568615519985295</v>
      </c>
      <c r="E378" s="272" t="s">
        <v>1097</v>
      </c>
      <c r="F378" s="276" t="s">
        <v>97</v>
      </c>
      <c r="G378" s="226">
        <v>0.8</v>
      </c>
      <c r="H378" s="226">
        <v>1.09E-2</v>
      </c>
      <c r="I378" s="183"/>
      <c r="J378" s="183"/>
      <c r="K378" s="183"/>
    </row>
    <row r="379" spans="1:11" x14ac:dyDescent="0.25">
      <c r="A379" s="227" t="s">
        <v>800</v>
      </c>
      <c r="B379" s="228" t="s">
        <v>928</v>
      </c>
      <c r="C379" s="225">
        <v>2</v>
      </c>
      <c r="D379" s="226">
        <f t="shared" si="5"/>
        <v>0.76568615519985295</v>
      </c>
      <c r="E379" s="272" t="s">
        <v>1097</v>
      </c>
      <c r="F379" s="276" t="s">
        <v>97</v>
      </c>
      <c r="G379" s="226">
        <v>0.8</v>
      </c>
      <c r="H379" s="226">
        <v>1.09E-2</v>
      </c>
      <c r="I379" s="183"/>
      <c r="J379" s="183"/>
      <c r="K379" s="183"/>
    </row>
    <row r="380" spans="1:11" ht="30" x14ac:dyDescent="0.25">
      <c r="A380" s="227" t="s">
        <v>801</v>
      </c>
      <c r="B380" s="228" t="s">
        <v>838</v>
      </c>
      <c r="C380" s="225">
        <v>2</v>
      </c>
      <c r="D380" s="226">
        <f t="shared" si="5"/>
        <v>0.76568615519985295</v>
      </c>
      <c r="E380" s="272" t="s">
        <v>1097</v>
      </c>
      <c r="F380" s="276" t="s">
        <v>97</v>
      </c>
      <c r="G380" s="226">
        <v>0.8</v>
      </c>
      <c r="H380" s="226">
        <v>1.09E-2</v>
      </c>
      <c r="I380" s="183"/>
      <c r="J380" s="183"/>
      <c r="K380" s="183"/>
    </row>
    <row r="381" spans="1:11" x14ac:dyDescent="0.25">
      <c r="A381" s="227" t="s">
        <v>802</v>
      </c>
      <c r="B381" s="228" t="s">
        <v>839</v>
      </c>
      <c r="C381" s="225">
        <v>2</v>
      </c>
      <c r="D381" s="226">
        <f t="shared" si="5"/>
        <v>0.76568615519985295</v>
      </c>
      <c r="E381" s="272" t="s">
        <v>1097</v>
      </c>
      <c r="F381" s="276" t="s">
        <v>97</v>
      </c>
      <c r="G381" s="226">
        <v>0.8</v>
      </c>
      <c r="H381" s="226">
        <v>1.09E-2</v>
      </c>
      <c r="I381" s="183"/>
      <c r="J381" s="183"/>
      <c r="K381" s="183"/>
    </row>
    <row r="382" spans="1:11" x14ac:dyDescent="0.25">
      <c r="A382" s="227" t="s">
        <v>803</v>
      </c>
      <c r="B382" s="228" t="s">
        <v>840</v>
      </c>
      <c r="C382" s="225">
        <v>2</v>
      </c>
      <c r="D382" s="226">
        <f t="shared" si="5"/>
        <v>0.76568615519985295</v>
      </c>
      <c r="E382" s="272" t="s">
        <v>1097</v>
      </c>
      <c r="F382" s="276" t="s">
        <v>97</v>
      </c>
      <c r="G382" s="226">
        <v>0.8</v>
      </c>
      <c r="H382" s="226">
        <v>1.09E-2</v>
      </c>
      <c r="I382" s="183"/>
      <c r="J382" s="183"/>
      <c r="K382" s="183"/>
    </row>
    <row r="383" spans="1:11" x14ac:dyDescent="0.25">
      <c r="A383" s="227" t="s">
        <v>804</v>
      </c>
      <c r="B383" s="228" t="s">
        <v>841</v>
      </c>
      <c r="C383" s="225">
        <v>2</v>
      </c>
      <c r="D383" s="226">
        <f t="shared" si="5"/>
        <v>0.76568615519985295</v>
      </c>
      <c r="E383" s="272" t="s">
        <v>1097</v>
      </c>
      <c r="F383" s="276" t="s">
        <v>97</v>
      </c>
      <c r="G383" s="226">
        <v>0.8</v>
      </c>
      <c r="H383" s="226">
        <v>1.09E-2</v>
      </c>
      <c r="I383" s="183"/>
      <c r="J383" s="183"/>
      <c r="K383" s="183"/>
    </row>
    <row r="384" spans="1:11" x14ac:dyDescent="0.25">
      <c r="A384" s="227" t="s">
        <v>805</v>
      </c>
      <c r="B384" s="228" t="s">
        <v>929</v>
      </c>
      <c r="C384" s="225">
        <v>2</v>
      </c>
      <c r="D384" s="226">
        <f t="shared" si="5"/>
        <v>0.76568615519985295</v>
      </c>
      <c r="E384" s="272" t="s">
        <v>1097</v>
      </c>
      <c r="F384" s="276" t="s">
        <v>97</v>
      </c>
      <c r="G384" s="226">
        <v>0.8</v>
      </c>
      <c r="H384" s="226">
        <v>1.09E-2</v>
      </c>
      <c r="I384" s="183"/>
      <c r="J384" s="183"/>
      <c r="K384" s="183"/>
    </row>
    <row r="385" spans="1:11" x14ac:dyDescent="0.25">
      <c r="A385" s="227" t="s">
        <v>806</v>
      </c>
      <c r="B385" s="228" t="s">
        <v>842</v>
      </c>
      <c r="C385" s="225">
        <v>2</v>
      </c>
      <c r="D385" s="226">
        <f t="shared" si="5"/>
        <v>0.76568615519985295</v>
      </c>
      <c r="E385" s="272" t="s">
        <v>1097</v>
      </c>
      <c r="F385" s="276" t="s">
        <v>97</v>
      </c>
      <c r="G385" s="226">
        <v>0.8</v>
      </c>
      <c r="H385" s="226">
        <v>1.09E-2</v>
      </c>
      <c r="I385" s="183"/>
      <c r="J385" s="183"/>
      <c r="K385" s="183"/>
    </row>
    <row r="386" spans="1:11" x14ac:dyDescent="0.25">
      <c r="A386" s="227" t="s">
        <v>807</v>
      </c>
      <c r="B386" s="228" t="s">
        <v>843</v>
      </c>
      <c r="C386" s="225">
        <v>2</v>
      </c>
      <c r="D386" s="226">
        <f t="shared" si="5"/>
        <v>0.76568615519985295</v>
      </c>
      <c r="E386" s="272" t="s">
        <v>1097</v>
      </c>
      <c r="F386" s="276" t="s">
        <v>97</v>
      </c>
      <c r="G386" s="226">
        <v>0.8</v>
      </c>
      <c r="H386" s="226">
        <v>1.09E-2</v>
      </c>
      <c r="I386" s="183"/>
      <c r="J386" s="183"/>
      <c r="K386" s="183"/>
    </row>
    <row r="387" spans="1:11" x14ac:dyDescent="0.25">
      <c r="A387" s="227" t="s">
        <v>808</v>
      </c>
      <c r="B387" s="228" t="s">
        <v>844</v>
      </c>
      <c r="C387" s="225">
        <v>2</v>
      </c>
      <c r="D387" s="226">
        <f t="shared" si="5"/>
        <v>0.76568615519985295</v>
      </c>
      <c r="E387" s="272" t="s">
        <v>1097</v>
      </c>
      <c r="F387" s="276" t="s">
        <v>97</v>
      </c>
      <c r="G387" s="226">
        <v>0.8</v>
      </c>
      <c r="H387" s="226">
        <v>1.09E-2</v>
      </c>
      <c r="I387" s="183"/>
      <c r="J387" s="183"/>
      <c r="K387" s="183"/>
    </row>
    <row r="388" spans="1:11" x14ac:dyDescent="0.25">
      <c r="A388" s="227" t="s">
        <v>809</v>
      </c>
      <c r="B388" s="228" t="s">
        <v>845</v>
      </c>
      <c r="C388" s="225">
        <v>2</v>
      </c>
      <c r="D388" s="226">
        <f t="shared" si="5"/>
        <v>0.76568615519985295</v>
      </c>
      <c r="E388" s="272" t="s">
        <v>1097</v>
      </c>
      <c r="F388" s="276" t="s">
        <v>97</v>
      </c>
      <c r="G388" s="226">
        <v>0.8</v>
      </c>
      <c r="H388" s="226">
        <v>1.09E-2</v>
      </c>
      <c r="I388" s="183"/>
      <c r="J388" s="183"/>
      <c r="K388" s="183"/>
    </row>
    <row r="389" spans="1:11" x14ac:dyDescent="0.25">
      <c r="A389" s="227" t="s">
        <v>810</v>
      </c>
      <c r="B389" s="228" t="s">
        <v>846</v>
      </c>
      <c r="C389" s="225">
        <v>2</v>
      </c>
      <c r="D389" s="226">
        <f t="shared" si="5"/>
        <v>0.76568615519985295</v>
      </c>
      <c r="E389" s="272" t="s">
        <v>1097</v>
      </c>
      <c r="F389" s="276" t="s">
        <v>97</v>
      </c>
      <c r="G389" s="226">
        <v>0.8</v>
      </c>
      <c r="H389" s="226">
        <v>1.09E-2</v>
      </c>
      <c r="I389" s="183"/>
      <c r="J389" s="183"/>
      <c r="K389" s="183"/>
    </row>
    <row r="390" spans="1:11" x14ac:dyDescent="0.25">
      <c r="A390" s="227" t="s">
        <v>811</v>
      </c>
      <c r="B390" s="228" t="s">
        <v>847</v>
      </c>
      <c r="C390" s="225">
        <v>2</v>
      </c>
      <c r="D390" s="226">
        <f t="shared" si="5"/>
        <v>0.76568615519985295</v>
      </c>
      <c r="E390" s="272" t="s">
        <v>1097</v>
      </c>
      <c r="F390" s="276" t="s">
        <v>97</v>
      </c>
      <c r="G390" s="226">
        <v>0.8</v>
      </c>
      <c r="H390" s="226">
        <v>1.09E-2</v>
      </c>
      <c r="I390" s="183"/>
      <c r="J390" s="183"/>
      <c r="K390" s="183"/>
    </row>
    <row r="391" spans="1:11" x14ac:dyDescent="0.25">
      <c r="A391" s="227" t="s">
        <v>812</v>
      </c>
      <c r="B391" s="228" t="s">
        <v>848</v>
      </c>
      <c r="C391" s="225">
        <v>2</v>
      </c>
      <c r="D391" s="226">
        <f t="shared" ref="D391:D417" si="6">G391*((1-H391)^($K$2-2021))</f>
        <v>0.76568615519985295</v>
      </c>
      <c r="E391" s="272" t="s">
        <v>1097</v>
      </c>
      <c r="F391" s="276" t="s">
        <v>97</v>
      </c>
      <c r="G391" s="226">
        <v>0.8</v>
      </c>
      <c r="H391" s="226">
        <v>1.09E-2</v>
      </c>
      <c r="I391" s="183"/>
      <c r="J391" s="183"/>
      <c r="K391" s="183"/>
    </row>
    <row r="392" spans="1:11" ht="30" x14ac:dyDescent="0.25">
      <c r="A392" s="227" t="s">
        <v>813</v>
      </c>
      <c r="B392" s="228" t="s">
        <v>930</v>
      </c>
      <c r="C392" s="225">
        <v>2</v>
      </c>
      <c r="D392" s="226">
        <f t="shared" si="6"/>
        <v>0.76568615519985295</v>
      </c>
      <c r="E392" s="272" t="s">
        <v>1097</v>
      </c>
      <c r="F392" s="276" t="s">
        <v>97</v>
      </c>
      <c r="G392" s="226">
        <v>0.8</v>
      </c>
      <c r="H392" s="248">
        <v>1.09E-2</v>
      </c>
      <c r="I392" s="183"/>
      <c r="J392" s="183"/>
      <c r="K392" s="183"/>
    </row>
    <row r="393" spans="1:11" x14ac:dyDescent="0.25">
      <c r="A393" s="227" t="s">
        <v>814</v>
      </c>
      <c r="B393" s="228" t="s">
        <v>849</v>
      </c>
      <c r="C393" s="225">
        <v>2</v>
      </c>
      <c r="D393" s="226">
        <f t="shared" si="6"/>
        <v>0.76568615519985295</v>
      </c>
      <c r="E393" s="272" t="s">
        <v>1097</v>
      </c>
      <c r="F393" s="276" t="s">
        <v>97</v>
      </c>
      <c r="G393" s="226">
        <v>0.8</v>
      </c>
      <c r="H393" s="226">
        <v>1.09E-2</v>
      </c>
      <c r="I393" s="183"/>
      <c r="J393" s="183"/>
      <c r="K393" s="183"/>
    </row>
    <row r="394" spans="1:11" x14ac:dyDescent="0.25">
      <c r="A394" s="227" t="s">
        <v>815</v>
      </c>
      <c r="B394" s="228" t="s">
        <v>850</v>
      </c>
      <c r="C394" s="225">
        <v>2</v>
      </c>
      <c r="D394" s="226">
        <f t="shared" si="6"/>
        <v>0.76568615519985295</v>
      </c>
      <c r="E394" s="272" t="s">
        <v>1097</v>
      </c>
      <c r="F394" s="276" t="s">
        <v>97</v>
      </c>
      <c r="G394" s="226">
        <v>0.8</v>
      </c>
      <c r="H394" s="226">
        <v>1.09E-2</v>
      </c>
      <c r="I394" s="183"/>
      <c r="J394" s="183"/>
      <c r="K394" s="183"/>
    </row>
    <row r="395" spans="1:11" x14ac:dyDescent="0.25">
      <c r="A395" s="227" t="s">
        <v>816</v>
      </c>
      <c r="B395" s="228" t="s">
        <v>851</v>
      </c>
      <c r="C395" s="225">
        <v>2</v>
      </c>
      <c r="D395" s="226">
        <f t="shared" si="6"/>
        <v>0.76568615519985295</v>
      </c>
      <c r="E395" s="272" t="s">
        <v>1097</v>
      </c>
      <c r="F395" s="276" t="s">
        <v>97</v>
      </c>
      <c r="G395" s="226">
        <v>0.8</v>
      </c>
      <c r="H395" s="226">
        <v>1.09E-2</v>
      </c>
      <c r="I395" s="183"/>
      <c r="J395" s="183"/>
      <c r="K395" s="183"/>
    </row>
    <row r="396" spans="1:11" x14ac:dyDescent="0.25">
      <c r="A396" s="227" t="s">
        <v>817</v>
      </c>
      <c r="B396" s="228" t="s">
        <v>931</v>
      </c>
      <c r="C396" s="225">
        <v>2</v>
      </c>
      <c r="D396" s="226">
        <f t="shared" si="6"/>
        <v>0.76568615519985295</v>
      </c>
      <c r="E396" s="272" t="s">
        <v>1097</v>
      </c>
      <c r="F396" s="276" t="s">
        <v>97</v>
      </c>
      <c r="G396" s="226">
        <v>0.8</v>
      </c>
      <c r="H396" s="226">
        <v>1.09E-2</v>
      </c>
      <c r="I396" s="183"/>
      <c r="J396" s="183"/>
      <c r="K396" s="183"/>
    </row>
    <row r="397" spans="1:11" x14ac:dyDescent="0.25">
      <c r="A397" s="227" t="s">
        <v>818</v>
      </c>
      <c r="B397" s="228" t="s">
        <v>852</v>
      </c>
      <c r="C397" s="225">
        <v>2</v>
      </c>
      <c r="D397" s="226">
        <f t="shared" si="6"/>
        <v>0.76568615519985295</v>
      </c>
      <c r="E397" s="272" t="s">
        <v>1097</v>
      </c>
      <c r="F397" s="276" t="s">
        <v>97</v>
      </c>
      <c r="G397" s="226">
        <v>0.8</v>
      </c>
      <c r="H397" s="226">
        <v>1.09E-2</v>
      </c>
      <c r="I397" s="183"/>
      <c r="J397" s="183"/>
      <c r="K397" s="183"/>
    </row>
    <row r="398" spans="1:11" x14ac:dyDescent="0.25">
      <c r="A398" s="227" t="s">
        <v>819</v>
      </c>
      <c r="B398" s="228" t="s">
        <v>932</v>
      </c>
      <c r="C398" s="225">
        <v>2</v>
      </c>
      <c r="D398" s="226">
        <f t="shared" si="6"/>
        <v>0.76568615519985295</v>
      </c>
      <c r="E398" s="272" t="s">
        <v>1097</v>
      </c>
      <c r="F398" s="276" t="s">
        <v>97</v>
      </c>
      <c r="G398" s="226">
        <v>0.8</v>
      </c>
      <c r="H398" s="226">
        <v>1.09E-2</v>
      </c>
      <c r="I398" s="183"/>
      <c r="J398" s="183"/>
      <c r="K398" s="183"/>
    </row>
    <row r="399" spans="1:11" x14ac:dyDescent="0.25">
      <c r="A399" s="227" t="s">
        <v>820</v>
      </c>
      <c r="B399" s="228" t="s">
        <v>853</v>
      </c>
      <c r="C399" s="225">
        <v>2</v>
      </c>
      <c r="D399" s="226">
        <f t="shared" si="6"/>
        <v>0.76568615519985295</v>
      </c>
      <c r="E399" s="272" t="s">
        <v>1097</v>
      </c>
      <c r="F399" s="276" t="s">
        <v>97</v>
      </c>
      <c r="G399" s="226">
        <v>0.8</v>
      </c>
      <c r="H399" s="226">
        <v>1.09E-2</v>
      </c>
      <c r="I399" s="183"/>
      <c r="J399" s="183"/>
      <c r="K399" s="183"/>
    </row>
    <row r="400" spans="1:11" x14ac:dyDescent="0.25">
      <c r="A400" s="227" t="s">
        <v>821</v>
      </c>
      <c r="B400" s="228" t="s">
        <v>933</v>
      </c>
      <c r="C400" s="225">
        <v>2</v>
      </c>
      <c r="D400" s="226">
        <f t="shared" si="6"/>
        <v>0.76568615519985295</v>
      </c>
      <c r="E400" s="272" t="s">
        <v>1097</v>
      </c>
      <c r="F400" s="276" t="s">
        <v>97</v>
      </c>
      <c r="G400" s="226">
        <v>0.8</v>
      </c>
      <c r="H400" s="226">
        <v>1.09E-2</v>
      </c>
      <c r="I400" s="183"/>
      <c r="J400" s="183"/>
      <c r="K400" s="183"/>
    </row>
    <row r="401" spans="1:11" x14ac:dyDescent="0.25">
      <c r="A401" s="227" t="s">
        <v>822</v>
      </c>
      <c r="B401" s="228" t="s">
        <v>854</v>
      </c>
      <c r="C401" s="225">
        <v>2</v>
      </c>
      <c r="D401" s="226">
        <f t="shared" si="6"/>
        <v>0.76568615519985295</v>
      </c>
      <c r="E401" s="272" t="s">
        <v>1097</v>
      </c>
      <c r="F401" s="276" t="s">
        <v>97</v>
      </c>
      <c r="G401" s="226">
        <v>0.8</v>
      </c>
      <c r="H401" s="226">
        <v>1.09E-2</v>
      </c>
      <c r="I401" s="183"/>
      <c r="J401" s="183"/>
      <c r="K401" s="183"/>
    </row>
    <row r="402" spans="1:11" ht="31.5" customHeight="1" x14ac:dyDescent="0.25">
      <c r="A402" s="227" t="s">
        <v>823</v>
      </c>
      <c r="B402" s="228" t="s">
        <v>934</v>
      </c>
      <c r="C402" s="286">
        <v>2</v>
      </c>
      <c r="D402" s="248">
        <f t="shared" si="6"/>
        <v>0.76568615519985295</v>
      </c>
      <c r="E402" s="272" t="s">
        <v>1097</v>
      </c>
      <c r="F402" s="276" t="s">
        <v>97</v>
      </c>
      <c r="G402" s="248">
        <v>0.8</v>
      </c>
      <c r="H402" s="248">
        <v>1.09E-2</v>
      </c>
      <c r="I402" s="183"/>
      <c r="J402" s="183"/>
      <c r="K402" s="183"/>
    </row>
    <row r="403" spans="1:11" ht="47.1" customHeight="1" x14ac:dyDescent="0.25">
      <c r="A403" s="249" t="s">
        <v>869</v>
      </c>
      <c r="B403" s="250" t="s">
        <v>870</v>
      </c>
      <c r="C403" s="251">
        <v>1</v>
      </c>
      <c r="D403" s="226">
        <f t="shared" si="6"/>
        <v>0.26990436970794812</v>
      </c>
      <c r="E403" s="271" t="s">
        <v>1098</v>
      </c>
      <c r="F403" s="239" t="s">
        <v>1036</v>
      </c>
      <c r="G403" s="233">
        <v>0.28199999999999997</v>
      </c>
      <c r="H403" s="226">
        <v>1.09E-2</v>
      </c>
      <c r="I403" s="183"/>
      <c r="J403" s="183"/>
      <c r="K403" s="183"/>
    </row>
    <row r="404" spans="1:11" ht="47.1" customHeight="1" x14ac:dyDescent="0.25">
      <c r="A404" s="249" t="s">
        <v>855</v>
      </c>
      <c r="B404" s="250" t="s">
        <v>871</v>
      </c>
      <c r="C404" s="251">
        <v>1</v>
      </c>
      <c r="D404" s="226">
        <f t="shared" si="6"/>
        <v>0.26990436970794812</v>
      </c>
      <c r="E404" s="271" t="s">
        <v>1098</v>
      </c>
      <c r="F404" s="239" t="s">
        <v>1036</v>
      </c>
      <c r="G404" s="233">
        <v>0.28199999999999997</v>
      </c>
      <c r="H404" s="226">
        <v>1.09E-2</v>
      </c>
      <c r="I404" s="183"/>
      <c r="J404" s="183"/>
      <c r="K404" s="183"/>
    </row>
    <row r="405" spans="1:11" ht="47.1" customHeight="1" x14ac:dyDescent="0.25">
      <c r="A405" s="249" t="s">
        <v>856</v>
      </c>
      <c r="B405" s="250" t="s">
        <v>872</v>
      </c>
      <c r="C405" s="251">
        <v>1</v>
      </c>
      <c r="D405" s="226">
        <f t="shared" si="6"/>
        <v>0.26990436970794812</v>
      </c>
      <c r="E405" s="271" t="s">
        <v>1098</v>
      </c>
      <c r="F405" s="239" t="s">
        <v>1036</v>
      </c>
      <c r="G405" s="233">
        <v>0.28199999999999997</v>
      </c>
      <c r="H405" s="226">
        <v>1.09E-2</v>
      </c>
      <c r="I405" s="183"/>
      <c r="J405" s="183"/>
      <c r="K405" s="183"/>
    </row>
    <row r="406" spans="1:11" ht="47.1" customHeight="1" x14ac:dyDescent="0.25">
      <c r="A406" s="249" t="s">
        <v>857</v>
      </c>
      <c r="B406" s="250" t="s">
        <v>873</v>
      </c>
      <c r="C406" s="234">
        <v>1</v>
      </c>
      <c r="D406" s="226">
        <f t="shared" si="6"/>
        <v>0.26990436970794812</v>
      </c>
      <c r="E406" s="271" t="s">
        <v>1098</v>
      </c>
      <c r="F406" s="239" t="s">
        <v>1036</v>
      </c>
      <c r="G406" s="233">
        <v>0.28199999999999997</v>
      </c>
      <c r="H406" s="226">
        <v>1.09E-2</v>
      </c>
      <c r="I406" s="183"/>
      <c r="J406" s="183"/>
      <c r="K406" s="183"/>
    </row>
    <row r="407" spans="1:11" ht="47.1" customHeight="1" x14ac:dyDescent="0.25">
      <c r="A407" s="249" t="s">
        <v>858</v>
      </c>
      <c r="B407" s="250" t="s">
        <v>874</v>
      </c>
      <c r="C407" s="234">
        <v>1</v>
      </c>
      <c r="D407" s="226">
        <f t="shared" si="6"/>
        <v>0.26990436970794812</v>
      </c>
      <c r="E407" s="271" t="s">
        <v>1098</v>
      </c>
      <c r="F407" s="239" t="s">
        <v>1036</v>
      </c>
      <c r="G407" s="233">
        <v>0.28199999999999997</v>
      </c>
      <c r="H407" s="226">
        <v>1.09E-2</v>
      </c>
      <c r="I407" s="183"/>
      <c r="J407" s="183"/>
      <c r="K407" s="183"/>
    </row>
    <row r="408" spans="1:11" ht="47.1" customHeight="1" x14ac:dyDescent="0.25">
      <c r="A408" s="249" t="s">
        <v>859</v>
      </c>
      <c r="B408" s="250" t="s">
        <v>875</v>
      </c>
      <c r="C408" s="234">
        <v>1</v>
      </c>
      <c r="D408" s="226">
        <f t="shared" si="6"/>
        <v>0.26990436970794812</v>
      </c>
      <c r="E408" s="271" t="s">
        <v>1098</v>
      </c>
      <c r="F408" s="239" t="s">
        <v>1036</v>
      </c>
      <c r="G408" s="233">
        <v>0.28199999999999997</v>
      </c>
      <c r="H408" s="226">
        <v>1.09E-2</v>
      </c>
      <c r="I408" s="183"/>
      <c r="J408" s="183"/>
      <c r="K408" s="183"/>
    </row>
    <row r="409" spans="1:11" ht="47.1" customHeight="1" x14ac:dyDescent="0.25">
      <c r="A409" s="249" t="s">
        <v>860</v>
      </c>
      <c r="B409" s="250" t="s">
        <v>876</v>
      </c>
      <c r="C409" s="234">
        <v>1</v>
      </c>
      <c r="D409" s="226">
        <f t="shared" si="6"/>
        <v>0.26990436970794812</v>
      </c>
      <c r="E409" s="271" t="s">
        <v>1098</v>
      </c>
      <c r="F409" s="239" t="s">
        <v>1036</v>
      </c>
      <c r="G409" s="233">
        <v>0.28199999999999997</v>
      </c>
      <c r="H409" s="226">
        <v>1.09E-2</v>
      </c>
      <c r="I409" s="183"/>
      <c r="J409" s="183"/>
      <c r="K409" s="183"/>
    </row>
    <row r="410" spans="1:11" ht="47.1" customHeight="1" x14ac:dyDescent="0.25">
      <c r="A410" s="249" t="s">
        <v>861</v>
      </c>
      <c r="B410" s="250" t="s">
        <v>877</v>
      </c>
      <c r="C410" s="296">
        <v>1</v>
      </c>
      <c r="D410" s="248">
        <f t="shared" si="6"/>
        <v>0.26990436970794812</v>
      </c>
      <c r="E410" s="272" t="s">
        <v>1098</v>
      </c>
      <c r="F410" s="239" t="s">
        <v>1036</v>
      </c>
      <c r="G410" s="252">
        <v>0.28199999999999997</v>
      </c>
      <c r="H410" s="248">
        <v>1.09E-2</v>
      </c>
      <c r="I410" s="183"/>
      <c r="J410" s="183"/>
      <c r="K410" s="183"/>
    </row>
    <row r="411" spans="1:11" ht="47.1" customHeight="1" x14ac:dyDescent="0.25">
      <c r="A411" s="249" t="s">
        <v>862</v>
      </c>
      <c r="B411" s="250" t="s">
        <v>878</v>
      </c>
      <c r="C411" s="234">
        <v>1</v>
      </c>
      <c r="D411" s="226">
        <f t="shared" si="6"/>
        <v>0.26990436970794812</v>
      </c>
      <c r="E411" s="271" t="s">
        <v>1098</v>
      </c>
      <c r="F411" s="239" t="s">
        <v>1036</v>
      </c>
      <c r="G411" s="233">
        <v>0.28199999999999997</v>
      </c>
      <c r="H411" s="226">
        <v>1.09E-2</v>
      </c>
      <c r="I411" s="183"/>
      <c r="J411" s="183"/>
      <c r="K411" s="183"/>
    </row>
    <row r="412" spans="1:11" ht="47.1" customHeight="1" x14ac:dyDescent="0.25">
      <c r="A412" s="249" t="s">
        <v>863</v>
      </c>
      <c r="B412" s="250" t="s">
        <v>879</v>
      </c>
      <c r="C412" s="234">
        <v>1</v>
      </c>
      <c r="D412" s="226">
        <f t="shared" si="6"/>
        <v>0.26990436970794812</v>
      </c>
      <c r="E412" s="271" t="s">
        <v>1098</v>
      </c>
      <c r="F412" s="239" t="s">
        <v>1036</v>
      </c>
      <c r="G412" s="233">
        <v>0.28199999999999997</v>
      </c>
      <c r="H412" s="226">
        <v>1.09E-2</v>
      </c>
      <c r="I412" s="183"/>
      <c r="J412" s="183"/>
      <c r="K412" s="183"/>
    </row>
    <row r="413" spans="1:11" ht="47.1" customHeight="1" x14ac:dyDescent="0.25">
      <c r="A413" s="249" t="s">
        <v>864</v>
      </c>
      <c r="B413" s="250" t="s">
        <v>880</v>
      </c>
      <c r="C413" s="234">
        <v>1</v>
      </c>
      <c r="D413" s="226">
        <f t="shared" si="6"/>
        <v>0.26990436970794812</v>
      </c>
      <c r="E413" s="271" t="s">
        <v>1098</v>
      </c>
      <c r="F413" s="239" t="s">
        <v>1036</v>
      </c>
      <c r="G413" s="233">
        <v>0.28199999999999997</v>
      </c>
      <c r="H413" s="226">
        <v>1.09E-2</v>
      </c>
      <c r="I413" s="183"/>
      <c r="J413" s="183"/>
      <c r="K413" s="183"/>
    </row>
    <row r="414" spans="1:11" ht="47.1" customHeight="1" x14ac:dyDescent="0.25">
      <c r="A414" s="249" t="s">
        <v>865</v>
      </c>
      <c r="B414" s="250" t="s">
        <v>881</v>
      </c>
      <c r="C414" s="234">
        <v>1</v>
      </c>
      <c r="D414" s="226">
        <f t="shared" si="6"/>
        <v>0.26990436970794812</v>
      </c>
      <c r="E414" s="271" t="s">
        <v>1098</v>
      </c>
      <c r="F414" s="239" t="s">
        <v>1036</v>
      </c>
      <c r="G414" s="233">
        <v>0.28199999999999997</v>
      </c>
      <c r="H414" s="226">
        <v>1.09E-2</v>
      </c>
      <c r="I414" s="183"/>
      <c r="J414" s="183"/>
      <c r="K414" s="183"/>
    </row>
    <row r="415" spans="1:11" ht="47.1" customHeight="1" x14ac:dyDescent="0.25">
      <c r="A415" s="249" t="s">
        <v>866</v>
      </c>
      <c r="B415" s="250" t="s">
        <v>882</v>
      </c>
      <c r="C415" s="234">
        <v>1</v>
      </c>
      <c r="D415" s="226">
        <f t="shared" si="6"/>
        <v>0.26990436970794812</v>
      </c>
      <c r="E415" s="271" t="s">
        <v>1098</v>
      </c>
      <c r="F415" s="239" t="s">
        <v>1036</v>
      </c>
      <c r="G415" s="233">
        <v>0.28199999999999997</v>
      </c>
      <c r="H415" s="226">
        <v>1.09E-2</v>
      </c>
      <c r="I415" s="183"/>
      <c r="J415" s="183"/>
      <c r="K415" s="183"/>
    </row>
    <row r="416" spans="1:11" ht="47.1" customHeight="1" x14ac:dyDescent="0.25">
      <c r="A416" s="249" t="s">
        <v>867</v>
      </c>
      <c r="B416" s="250" t="s">
        <v>883</v>
      </c>
      <c r="C416" s="234">
        <v>1</v>
      </c>
      <c r="D416" s="226">
        <f t="shared" si="6"/>
        <v>0.26990436970794812</v>
      </c>
      <c r="E416" s="271" t="s">
        <v>1098</v>
      </c>
      <c r="F416" s="239" t="s">
        <v>1036</v>
      </c>
      <c r="G416" s="233">
        <v>0.28199999999999997</v>
      </c>
      <c r="H416" s="226">
        <v>1.09E-2</v>
      </c>
      <c r="I416" s="183"/>
      <c r="J416" s="183"/>
      <c r="K416" s="183"/>
    </row>
    <row r="417" spans="1:11" ht="47.1" customHeight="1" x14ac:dyDescent="0.25">
      <c r="A417" s="249" t="s">
        <v>868</v>
      </c>
      <c r="B417" s="250" t="s">
        <v>884</v>
      </c>
      <c r="C417" s="251">
        <v>1</v>
      </c>
      <c r="D417" s="248">
        <f t="shared" si="6"/>
        <v>0.26990436970794812</v>
      </c>
      <c r="E417" s="272" t="s">
        <v>1098</v>
      </c>
      <c r="F417" s="239" t="s">
        <v>1036</v>
      </c>
      <c r="G417" s="252">
        <v>0.28199999999999997</v>
      </c>
      <c r="H417" s="248">
        <v>1.09E-2</v>
      </c>
      <c r="I417" s="183"/>
      <c r="J417" s="297"/>
      <c r="K417" s="183"/>
    </row>
    <row r="418" spans="1:11" x14ac:dyDescent="0.25">
      <c r="A418" s="154"/>
      <c r="B418" s="155"/>
      <c r="C418" s="156"/>
      <c r="D418" s="157"/>
    </row>
  </sheetData>
  <sheetProtection algorithmName="SHA-512" hashValue="SSYT/zh7wsCbgonwHWZjAUNNVo5OGouqJbF7tzWbvaY4fi1sQhXq8YWDyTcPFGPAArqV9R4Xr6pgce3YrBxYmg==" saltValue="JSbEQc4AKKWGBx3SYXMYJA==" spinCount="100000" sheet="1" selectLockedCells="1" selectUnlockedCells="1"/>
  <autoFilter ref="A4:K417" xr:uid="{00000000-0001-0000-0800-000000000000}"/>
  <sortState xmlns:xlrd2="http://schemas.microsoft.com/office/spreadsheetml/2017/richdata2" ref="A5:B417">
    <sortCondition ref="A5:A417"/>
  </sortState>
  <mergeCells count="1">
    <mergeCell ref="A2:B2"/>
  </mergeCells>
  <hyperlinks>
    <hyperlink ref="B3" r:id="rId1" xr:uid="{0234B106-3DB8-4637-8055-FE21B6C45155}"/>
  </hyperlinks>
  <pageMargins left="0.43307086614173229" right="0.23622047244094491" top="0.74803149606299213" bottom="0.74803149606299213" header="0.31496062992125984" footer="0.31496062992125984"/>
  <pageSetup paperSize="8" scale="98" fitToHeight="0" orientation="landscape" r:id="rId2"/>
  <headerFooter>
    <oddHeader>&amp;C&amp;"Arial,Normal"&amp;12CARBON LEAKAGE INDIRECT
EMISSIONS INDIRECTES DE 2025</oddHeader>
    <oddFooter>&amp;LV 1.1
&amp;C&amp;F&amp;R&amp;P / &amp;N</oddFooter>
  </headerFooter>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1">
    <tabColor theme="0" tint="-0.34998626667073579"/>
  </sheetPr>
  <dimension ref="A1:D20"/>
  <sheetViews>
    <sheetView view="pageLayout" zoomScaleNormal="60" workbookViewId="0"/>
  </sheetViews>
  <sheetFormatPr baseColWidth="10" defaultColWidth="11.42578125" defaultRowHeight="15.75" x14ac:dyDescent="0.25"/>
  <cols>
    <col min="1" max="1" width="2.5703125" style="36" customWidth="1"/>
    <col min="2" max="2" width="4.140625" style="37" customWidth="1"/>
    <col min="3" max="3" width="15.85546875" style="101" customWidth="1"/>
    <col min="4" max="4" width="65.42578125" style="36" customWidth="1"/>
    <col min="5" max="16384" width="11.42578125" style="36"/>
  </cols>
  <sheetData>
    <row r="1" spans="1:4" x14ac:dyDescent="0.25">
      <c r="A1" s="47"/>
      <c r="C1" s="100"/>
      <c r="D1" s="35"/>
    </row>
    <row r="2" spans="1:4" ht="31.5" x14ac:dyDescent="0.25">
      <c r="A2" s="35"/>
      <c r="B2" s="204"/>
      <c r="C2" s="205" t="s">
        <v>114</v>
      </c>
      <c r="D2" s="87" t="s">
        <v>69</v>
      </c>
    </row>
    <row r="3" spans="1:4" ht="28.35" customHeight="1" x14ac:dyDescent="0.25">
      <c r="A3" s="35"/>
      <c r="B3" s="208" t="s">
        <v>70</v>
      </c>
      <c r="C3" s="211">
        <v>14.11</v>
      </c>
      <c r="D3" s="209" t="s">
        <v>77</v>
      </c>
    </row>
    <row r="4" spans="1:4" ht="28.35" customHeight="1" x14ac:dyDescent="0.25">
      <c r="A4" s="35"/>
      <c r="B4" s="208" t="s">
        <v>72</v>
      </c>
      <c r="C4" s="211">
        <v>24.42</v>
      </c>
      <c r="D4" s="209" t="s">
        <v>71</v>
      </c>
    </row>
    <row r="5" spans="1:4" ht="28.35" customHeight="1" x14ac:dyDescent="0.25">
      <c r="A5" s="35"/>
      <c r="B5" s="208" t="s">
        <v>73</v>
      </c>
      <c r="C5" s="211">
        <v>20.13</v>
      </c>
      <c r="D5" s="209" t="s">
        <v>1056</v>
      </c>
    </row>
    <row r="6" spans="1:4" ht="28.35" customHeight="1" x14ac:dyDescent="0.25">
      <c r="A6" s="35"/>
      <c r="B6" s="208" t="s">
        <v>74</v>
      </c>
      <c r="C6" s="211">
        <v>24.43</v>
      </c>
      <c r="D6" s="209" t="s">
        <v>75</v>
      </c>
    </row>
    <row r="7" spans="1:4" ht="28.35" customHeight="1" x14ac:dyDescent="0.25">
      <c r="A7" s="35"/>
      <c r="B7" s="208" t="s">
        <v>76</v>
      </c>
      <c r="C7" s="211">
        <v>17.11</v>
      </c>
      <c r="D7" s="209" t="s">
        <v>100</v>
      </c>
    </row>
    <row r="8" spans="1:4" ht="28.35" customHeight="1" x14ac:dyDescent="0.25">
      <c r="A8" s="35"/>
      <c r="B8" s="208" t="s">
        <v>78</v>
      </c>
      <c r="C8" s="211">
        <v>17.12</v>
      </c>
      <c r="D8" s="209" t="s">
        <v>80</v>
      </c>
    </row>
    <row r="9" spans="1:4" ht="28.35" customHeight="1" x14ac:dyDescent="0.25">
      <c r="A9" s="35"/>
      <c r="B9" s="208" t="s">
        <v>79</v>
      </c>
      <c r="C9" s="211" t="s">
        <v>104</v>
      </c>
      <c r="D9" s="209" t="s">
        <v>101</v>
      </c>
    </row>
    <row r="10" spans="1:4" ht="28.35" customHeight="1" x14ac:dyDescent="0.25">
      <c r="A10" s="35"/>
      <c r="B10" s="208" t="s">
        <v>81</v>
      </c>
      <c r="C10" s="211" t="s">
        <v>1093</v>
      </c>
      <c r="D10" s="209" t="s">
        <v>1094</v>
      </c>
    </row>
    <row r="11" spans="1:4" ht="28.35" customHeight="1" x14ac:dyDescent="0.25">
      <c r="A11" s="35"/>
      <c r="B11" s="208" t="s">
        <v>82</v>
      </c>
      <c r="C11" s="211" t="s">
        <v>106</v>
      </c>
      <c r="D11" s="209" t="s">
        <v>102</v>
      </c>
    </row>
    <row r="12" spans="1:4" ht="28.35" customHeight="1" x14ac:dyDescent="0.25">
      <c r="A12" s="35"/>
      <c r="B12" s="208" t="s">
        <v>83</v>
      </c>
      <c r="C12" s="211" t="s">
        <v>107</v>
      </c>
      <c r="D12" s="209" t="s">
        <v>103</v>
      </c>
    </row>
    <row r="13" spans="1:4" ht="38.450000000000003" customHeight="1" x14ac:dyDescent="0.25">
      <c r="A13" s="35"/>
      <c r="B13" s="208" t="s">
        <v>84</v>
      </c>
      <c r="C13" s="211"/>
      <c r="D13" s="209" t="s">
        <v>108</v>
      </c>
    </row>
    <row r="14" spans="1:4" ht="39.950000000000003" customHeight="1" x14ac:dyDescent="0.25">
      <c r="A14" s="35"/>
      <c r="B14" s="208"/>
      <c r="C14" s="211" t="s">
        <v>109</v>
      </c>
      <c r="D14" s="209" t="s">
        <v>135</v>
      </c>
    </row>
    <row r="15" spans="1:4" ht="33" customHeight="1" x14ac:dyDescent="0.25">
      <c r="A15" s="35"/>
      <c r="B15" s="208" t="s">
        <v>85</v>
      </c>
      <c r="C15" s="211" t="s">
        <v>1074</v>
      </c>
      <c r="D15" s="209" t="s">
        <v>1075</v>
      </c>
    </row>
    <row r="16" spans="1:4" ht="28.35" customHeight="1" x14ac:dyDescent="0.25">
      <c r="A16" s="35"/>
      <c r="B16" s="208" t="s">
        <v>86</v>
      </c>
      <c r="C16" s="211"/>
      <c r="D16" s="209" t="s">
        <v>110</v>
      </c>
    </row>
    <row r="17" spans="1:4" ht="42.6" customHeight="1" x14ac:dyDescent="0.25">
      <c r="A17" s="35"/>
      <c r="B17" s="208"/>
      <c r="C17" s="212" t="s">
        <v>1007</v>
      </c>
      <c r="D17" s="209" t="s">
        <v>1095</v>
      </c>
    </row>
    <row r="18" spans="1:4" ht="42.6" customHeight="1" x14ac:dyDescent="0.25">
      <c r="A18" s="35"/>
      <c r="B18" s="208"/>
      <c r="C18" s="212" t="s">
        <v>1008</v>
      </c>
      <c r="D18" s="209" t="s">
        <v>1096</v>
      </c>
    </row>
    <row r="19" spans="1:4" ht="28.35" customHeight="1" x14ac:dyDescent="0.25">
      <c r="A19" s="35"/>
      <c r="B19" s="208" t="s">
        <v>87</v>
      </c>
      <c r="C19" s="211"/>
      <c r="D19" s="209" t="s">
        <v>111</v>
      </c>
    </row>
    <row r="20" spans="1:4" ht="42.6" customHeight="1" x14ac:dyDescent="0.25">
      <c r="A20" s="35"/>
      <c r="B20" s="208"/>
      <c r="C20" s="212" t="s">
        <v>112</v>
      </c>
      <c r="D20" s="210" t="s">
        <v>113</v>
      </c>
    </row>
  </sheetData>
  <sheetProtection algorithmName="SHA-512" hashValue="CrGso5UzwltsW8rEatOJv2qR8+0fXLMJ3kWuu4HN3HWJJNjoUphcVH2FKRk5DVKuhf70QAB/LZrqu6ei+5c+Lw==" saltValue="ESTATYVmwIZb6d6kUvtbgw==" spinCount="100000" sheet="1" selectLockedCells="1"/>
  <printOptions horizontalCentered="1" verticalCentered="1"/>
  <pageMargins left="0.43307086614173229" right="0.23622047244094491" top="0.74803149606299213" bottom="0.74803149606299213" header="0.31496062992125984" footer="0.31496062992125984"/>
  <pageSetup paperSize="9" scale="68" orientation="portrait" r:id="rId1"/>
  <headerFooter>
    <oddHeader>&amp;C&amp;"Arial,Normal"&amp;12CARBON LEAKAGE INDIRECT
EMISSIONS INDIRECTES DE 2025</oddHeader>
    <oddFooter>&amp;LV 1.1&amp;C&amp;F&amp;R&amp;P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3">
    <tabColor theme="0" tint="-0.34998626667073579"/>
    <pageSetUpPr fitToPage="1"/>
  </sheetPr>
  <dimension ref="A1:M449"/>
  <sheetViews>
    <sheetView view="pageLayout" topLeftCell="A8" zoomScaleNormal="30" workbookViewId="0">
      <selection activeCell="C9" sqref="C9:E9"/>
    </sheetView>
  </sheetViews>
  <sheetFormatPr baseColWidth="10" defaultColWidth="11.42578125" defaultRowHeight="12.75" x14ac:dyDescent="0.25"/>
  <cols>
    <col min="1" max="1" width="12" style="110" customWidth="1"/>
    <col min="2" max="2" width="18.42578125" style="110" customWidth="1"/>
    <col min="3" max="3" width="13.5703125" style="110" customWidth="1"/>
    <col min="4" max="4" width="13.42578125" style="110" customWidth="1"/>
    <col min="5" max="5" width="20.140625" style="107" customWidth="1"/>
    <col min="6" max="6" width="11.140625" style="110" customWidth="1"/>
    <col min="7" max="7" width="28.42578125" style="107" customWidth="1"/>
    <col min="8" max="8" width="8.42578125" style="107" customWidth="1"/>
    <col min="9" max="9" width="4" style="107" customWidth="1"/>
    <col min="10" max="10" width="30.5703125" style="107" customWidth="1"/>
    <col min="11" max="11" width="18.85546875" style="110" customWidth="1"/>
    <col min="12" max="12" width="28.140625" style="107" customWidth="1"/>
    <col min="13" max="16384" width="11.42578125" style="107"/>
  </cols>
  <sheetData>
    <row r="1" spans="1:12" ht="106.5" customHeight="1" x14ac:dyDescent="0.25">
      <c r="A1" s="114" t="s">
        <v>891</v>
      </c>
      <c r="B1" s="115" t="s">
        <v>91</v>
      </c>
      <c r="C1" s="88" t="s">
        <v>115</v>
      </c>
      <c r="D1" s="114" t="s">
        <v>92</v>
      </c>
      <c r="E1" s="115" t="s">
        <v>93</v>
      </c>
      <c r="F1" s="115" t="s">
        <v>116</v>
      </c>
      <c r="G1" s="491" t="s">
        <v>94</v>
      </c>
      <c r="H1" s="491"/>
      <c r="I1" s="492" t="s">
        <v>95</v>
      </c>
      <c r="J1" s="492"/>
      <c r="K1" s="114" t="s">
        <v>909</v>
      </c>
      <c r="L1" s="114" t="s">
        <v>69</v>
      </c>
    </row>
    <row r="2" spans="1:12" ht="75" customHeight="1" x14ac:dyDescent="0.25">
      <c r="A2" s="116" t="s">
        <v>117</v>
      </c>
      <c r="B2" s="117" t="s">
        <v>124</v>
      </c>
      <c r="C2" s="118">
        <v>0.90400000000000003</v>
      </c>
      <c r="D2" s="118" t="s">
        <v>119</v>
      </c>
      <c r="E2" s="117" t="s">
        <v>120</v>
      </c>
      <c r="F2" s="119">
        <v>1.0900000000000001</v>
      </c>
      <c r="G2" s="493" t="s">
        <v>121</v>
      </c>
      <c r="H2" s="494"/>
      <c r="I2" s="495" t="s">
        <v>122</v>
      </c>
      <c r="J2" s="496"/>
      <c r="K2" s="118" t="s">
        <v>123</v>
      </c>
      <c r="L2" s="117" t="s">
        <v>121</v>
      </c>
    </row>
    <row r="3" spans="1:12" ht="54.6" customHeight="1" x14ac:dyDescent="0.25">
      <c r="A3" s="116" t="s">
        <v>117</v>
      </c>
      <c r="B3" s="117" t="s">
        <v>118</v>
      </c>
      <c r="C3" s="118">
        <v>0.32900000000000001</v>
      </c>
      <c r="D3" s="118" t="s">
        <v>119</v>
      </c>
      <c r="E3" s="117" t="s">
        <v>120</v>
      </c>
      <c r="F3" s="119">
        <v>1.0900000000000001</v>
      </c>
      <c r="G3" s="483" t="s">
        <v>126</v>
      </c>
      <c r="H3" s="483"/>
      <c r="I3" s="497"/>
      <c r="J3" s="498"/>
      <c r="K3" s="118" t="s">
        <v>128</v>
      </c>
      <c r="L3" s="120" t="s">
        <v>126</v>
      </c>
    </row>
    <row r="4" spans="1:12" ht="48.6" customHeight="1" x14ac:dyDescent="0.25">
      <c r="A4" s="116" t="s">
        <v>117</v>
      </c>
      <c r="B4" s="117" t="s">
        <v>118</v>
      </c>
      <c r="C4" s="118">
        <v>0.443</v>
      </c>
      <c r="D4" s="118" t="s">
        <v>119</v>
      </c>
      <c r="E4" s="117" t="s">
        <v>120</v>
      </c>
      <c r="F4" s="119">
        <v>1.0900000000000001</v>
      </c>
      <c r="G4" s="490" t="s">
        <v>127</v>
      </c>
      <c r="H4" s="490"/>
      <c r="I4" s="497"/>
      <c r="J4" s="498"/>
      <c r="K4" s="118" t="s">
        <v>129</v>
      </c>
      <c r="L4" s="104" t="s">
        <v>127</v>
      </c>
    </row>
    <row r="5" spans="1:12" ht="45.95" customHeight="1" x14ac:dyDescent="0.25">
      <c r="A5" s="116" t="s">
        <v>117</v>
      </c>
      <c r="B5" s="117" t="s">
        <v>90</v>
      </c>
      <c r="C5" s="118">
        <v>0.443</v>
      </c>
      <c r="D5" s="118" t="s">
        <v>119</v>
      </c>
      <c r="E5" s="117" t="s">
        <v>125</v>
      </c>
      <c r="F5" s="119">
        <v>1.0900000000000001</v>
      </c>
      <c r="G5" s="477" t="s">
        <v>90</v>
      </c>
      <c r="H5" s="478"/>
      <c r="I5" s="499"/>
      <c r="J5" s="500"/>
      <c r="K5" s="466" t="s">
        <v>130</v>
      </c>
      <c r="L5" s="469" t="s">
        <v>131</v>
      </c>
    </row>
    <row r="6" spans="1:12" ht="93.95" customHeight="1" x14ac:dyDescent="0.25">
      <c r="A6" s="116" t="s">
        <v>117</v>
      </c>
      <c r="B6" s="117" t="s">
        <v>132</v>
      </c>
      <c r="C6" s="488" t="s">
        <v>133</v>
      </c>
      <c r="D6" s="489"/>
      <c r="E6" s="489"/>
      <c r="F6" s="119">
        <v>1.0900000000000001</v>
      </c>
      <c r="G6" s="477" t="s">
        <v>132</v>
      </c>
      <c r="H6" s="478"/>
      <c r="I6" s="477" t="s">
        <v>134</v>
      </c>
      <c r="J6" s="478"/>
      <c r="K6" s="467"/>
      <c r="L6" s="470"/>
    </row>
    <row r="7" spans="1:12" ht="36" customHeight="1" x14ac:dyDescent="0.25">
      <c r="A7" s="116" t="s">
        <v>117</v>
      </c>
      <c r="B7" s="117" t="s">
        <v>892</v>
      </c>
      <c r="C7" s="118">
        <v>0.26</v>
      </c>
      <c r="D7" s="118" t="s">
        <v>119</v>
      </c>
      <c r="E7" s="120" t="s">
        <v>893</v>
      </c>
      <c r="F7" s="119">
        <v>1.0900000000000001</v>
      </c>
      <c r="G7" s="477" t="s">
        <v>892</v>
      </c>
      <c r="H7" s="478"/>
      <c r="I7" s="479" t="s">
        <v>894</v>
      </c>
      <c r="J7" s="480"/>
      <c r="K7" s="467"/>
      <c r="L7" s="470"/>
    </row>
    <row r="8" spans="1:12" ht="42.95" customHeight="1" x14ac:dyDescent="0.25">
      <c r="A8" s="116" t="s">
        <v>117</v>
      </c>
      <c r="B8" s="117" t="s">
        <v>895</v>
      </c>
      <c r="C8" s="118">
        <v>0.39</v>
      </c>
      <c r="D8" s="118" t="s">
        <v>119</v>
      </c>
      <c r="E8" s="120" t="s">
        <v>896</v>
      </c>
      <c r="F8" s="119">
        <v>1.0900000000000001</v>
      </c>
      <c r="G8" s="483" t="s">
        <v>895</v>
      </c>
      <c r="H8" s="483"/>
      <c r="I8" s="481"/>
      <c r="J8" s="482"/>
      <c r="K8" s="468"/>
      <c r="L8" s="471"/>
    </row>
    <row r="9" spans="1:12" ht="35.450000000000003" customHeight="1" x14ac:dyDescent="0.25">
      <c r="A9" s="116" t="s">
        <v>897</v>
      </c>
      <c r="B9" s="117" t="s">
        <v>898</v>
      </c>
      <c r="C9" s="118">
        <v>0.80100000000000005</v>
      </c>
      <c r="D9" s="118" t="s">
        <v>899</v>
      </c>
      <c r="E9" s="117" t="s">
        <v>900</v>
      </c>
      <c r="F9" s="119" t="s">
        <v>901</v>
      </c>
      <c r="G9" s="486" t="s">
        <v>898</v>
      </c>
      <c r="H9" s="487"/>
      <c r="I9" s="461" t="s">
        <v>904</v>
      </c>
      <c r="J9" s="461"/>
      <c r="K9" s="118" t="s">
        <v>388</v>
      </c>
      <c r="L9" s="117" t="s">
        <v>898</v>
      </c>
    </row>
    <row r="10" spans="1:12" ht="17.25" customHeight="1" x14ac:dyDescent="0.25">
      <c r="A10" s="476" t="s">
        <v>897</v>
      </c>
      <c r="B10" s="469" t="s">
        <v>902</v>
      </c>
      <c r="C10" s="466">
        <v>0.64500000000000002</v>
      </c>
      <c r="D10" s="466" t="s">
        <v>899</v>
      </c>
      <c r="E10" s="469" t="s">
        <v>903</v>
      </c>
      <c r="F10" s="472" t="s">
        <v>901</v>
      </c>
      <c r="G10" s="469" t="s">
        <v>902</v>
      </c>
      <c r="H10" s="475"/>
      <c r="I10" s="462"/>
      <c r="J10" s="462"/>
      <c r="K10" s="121" t="s">
        <v>389</v>
      </c>
      <c r="L10" s="469" t="s">
        <v>902</v>
      </c>
    </row>
    <row r="11" spans="1:12" ht="17.100000000000001" customHeight="1" x14ac:dyDescent="0.25">
      <c r="A11" s="467"/>
      <c r="B11" s="470"/>
      <c r="C11" s="467"/>
      <c r="D11" s="467"/>
      <c r="E11" s="470"/>
      <c r="F11" s="473"/>
      <c r="G11" s="470"/>
      <c r="H11" s="470"/>
      <c r="I11" s="463"/>
      <c r="J11" s="463"/>
      <c r="K11" s="122" t="s">
        <v>390</v>
      </c>
      <c r="L11" s="470"/>
    </row>
    <row r="12" spans="1:12" ht="17.100000000000001" customHeight="1" x14ac:dyDescent="0.25">
      <c r="A12" s="467"/>
      <c r="B12" s="470"/>
      <c r="C12" s="467"/>
      <c r="D12" s="467"/>
      <c r="E12" s="470"/>
      <c r="F12" s="473"/>
      <c r="G12" s="470"/>
      <c r="H12" s="470"/>
      <c r="I12" s="463"/>
      <c r="J12" s="463"/>
      <c r="K12" s="122" t="s">
        <v>391</v>
      </c>
      <c r="L12" s="470"/>
    </row>
    <row r="13" spans="1:12" ht="17.100000000000001" customHeight="1" x14ac:dyDescent="0.25">
      <c r="A13" s="467"/>
      <c r="B13" s="470"/>
      <c r="C13" s="467"/>
      <c r="D13" s="467"/>
      <c r="E13" s="470"/>
      <c r="F13" s="473"/>
      <c r="G13" s="470"/>
      <c r="H13" s="470"/>
      <c r="I13" s="463"/>
      <c r="J13" s="463"/>
      <c r="K13" s="122" t="s">
        <v>392</v>
      </c>
      <c r="L13" s="470"/>
    </row>
    <row r="14" spans="1:12" ht="17.100000000000001" customHeight="1" x14ac:dyDescent="0.25">
      <c r="A14" s="467"/>
      <c r="B14" s="470"/>
      <c r="C14" s="467"/>
      <c r="D14" s="467"/>
      <c r="E14" s="470"/>
      <c r="F14" s="473"/>
      <c r="G14" s="470"/>
      <c r="H14" s="470"/>
      <c r="I14" s="463"/>
      <c r="J14" s="463"/>
      <c r="K14" s="122" t="s">
        <v>393</v>
      </c>
      <c r="L14" s="470"/>
    </row>
    <row r="15" spans="1:12" ht="17.100000000000001" customHeight="1" x14ac:dyDescent="0.25">
      <c r="A15" s="467"/>
      <c r="B15" s="470"/>
      <c r="C15" s="467"/>
      <c r="D15" s="467"/>
      <c r="E15" s="470"/>
      <c r="F15" s="473"/>
      <c r="G15" s="470"/>
      <c r="H15" s="470"/>
      <c r="I15" s="463"/>
      <c r="J15" s="463"/>
      <c r="K15" s="122" t="s">
        <v>394</v>
      </c>
      <c r="L15" s="470"/>
    </row>
    <row r="16" spans="1:12" ht="17.100000000000001" customHeight="1" x14ac:dyDescent="0.25">
      <c r="A16" s="468"/>
      <c r="B16" s="471"/>
      <c r="C16" s="468"/>
      <c r="D16" s="468"/>
      <c r="E16" s="471"/>
      <c r="F16" s="474"/>
      <c r="G16" s="471"/>
      <c r="H16" s="471"/>
      <c r="I16" s="463"/>
      <c r="J16" s="463"/>
      <c r="K16" s="123" t="s">
        <v>395</v>
      </c>
      <c r="L16" s="471"/>
    </row>
    <row r="17" spans="1:13" ht="17.25" customHeight="1" x14ac:dyDescent="0.25">
      <c r="A17" s="476" t="s">
        <v>897</v>
      </c>
      <c r="B17" s="469" t="s">
        <v>905</v>
      </c>
      <c r="C17" s="466">
        <v>0.53800000000000003</v>
      </c>
      <c r="D17" s="466" t="s">
        <v>899</v>
      </c>
      <c r="E17" s="469" t="s">
        <v>906</v>
      </c>
      <c r="F17" s="472" t="s">
        <v>901</v>
      </c>
      <c r="G17" s="469" t="s">
        <v>905</v>
      </c>
      <c r="H17" s="475"/>
      <c r="I17" s="463"/>
      <c r="J17" s="463"/>
      <c r="K17" s="121" t="s">
        <v>494</v>
      </c>
      <c r="L17" s="469" t="s">
        <v>905</v>
      </c>
    </row>
    <row r="18" spans="1:13" ht="17.25" customHeight="1" x14ac:dyDescent="0.25">
      <c r="A18" s="467"/>
      <c r="B18" s="470"/>
      <c r="C18" s="467"/>
      <c r="D18" s="467"/>
      <c r="E18" s="484"/>
      <c r="F18" s="473"/>
      <c r="G18" s="484"/>
      <c r="H18" s="484"/>
      <c r="I18" s="463"/>
      <c r="J18" s="463"/>
      <c r="K18" s="122" t="s">
        <v>495</v>
      </c>
      <c r="L18" s="470"/>
    </row>
    <row r="19" spans="1:13" ht="17.25" customHeight="1" x14ac:dyDescent="0.25">
      <c r="A19" s="467"/>
      <c r="B19" s="470"/>
      <c r="C19" s="467"/>
      <c r="D19" s="467"/>
      <c r="E19" s="484"/>
      <c r="F19" s="473"/>
      <c r="G19" s="484"/>
      <c r="H19" s="484"/>
      <c r="I19" s="463"/>
      <c r="J19" s="463"/>
      <c r="K19" s="122" t="s">
        <v>423</v>
      </c>
      <c r="L19" s="470"/>
    </row>
    <row r="20" spans="1:13" ht="17.25" customHeight="1" x14ac:dyDescent="0.25">
      <c r="A20" s="467"/>
      <c r="B20" s="470"/>
      <c r="C20" s="467"/>
      <c r="D20" s="467"/>
      <c r="E20" s="484"/>
      <c r="F20" s="473"/>
      <c r="G20" s="484"/>
      <c r="H20" s="484"/>
      <c r="I20" s="463"/>
      <c r="J20" s="463"/>
      <c r="K20" s="122" t="s">
        <v>424</v>
      </c>
      <c r="L20" s="470"/>
    </row>
    <row r="21" spans="1:13" ht="17.100000000000001" customHeight="1" x14ac:dyDescent="0.25">
      <c r="A21" s="467"/>
      <c r="B21" s="470"/>
      <c r="C21" s="467"/>
      <c r="D21" s="467"/>
      <c r="E21" s="484"/>
      <c r="F21" s="473"/>
      <c r="G21" s="484"/>
      <c r="H21" s="484"/>
      <c r="I21" s="463"/>
      <c r="J21" s="463"/>
      <c r="K21" s="122" t="s">
        <v>425</v>
      </c>
      <c r="L21" s="470"/>
    </row>
    <row r="22" spans="1:13" ht="17.100000000000001" customHeight="1" x14ac:dyDescent="0.25">
      <c r="A22" s="468"/>
      <c r="B22" s="471"/>
      <c r="C22" s="468"/>
      <c r="D22" s="468"/>
      <c r="E22" s="485"/>
      <c r="F22" s="474"/>
      <c r="G22" s="485"/>
      <c r="H22" s="485"/>
      <c r="I22" s="463"/>
      <c r="J22" s="463"/>
      <c r="K22" s="123" t="s">
        <v>428</v>
      </c>
      <c r="L22" s="471"/>
    </row>
    <row r="23" spans="1:13" ht="17.25" customHeight="1" x14ac:dyDescent="0.25">
      <c r="A23" s="476" t="s">
        <v>897</v>
      </c>
      <c r="B23" s="469" t="s">
        <v>907</v>
      </c>
      <c r="C23" s="466">
        <v>0.92500000000000004</v>
      </c>
      <c r="D23" s="466" t="s">
        <v>899</v>
      </c>
      <c r="E23" s="469" t="s">
        <v>908</v>
      </c>
      <c r="F23" s="472" t="s">
        <v>901</v>
      </c>
      <c r="G23" s="469" t="s">
        <v>907</v>
      </c>
      <c r="H23" s="475"/>
      <c r="I23" s="463"/>
      <c r="J23" s="463"/>
      <c r="K23" s="121" t="s">
        <v>396</v>
      </c>
      <c r="L23" s="469" t="s">
        <v>907</v>
      </c>
    </row>
    <row r="24" spans="1:13" ht="17.25" customHeight="1" x14ac:dyDescent="0.25">
      <c r="A24" s="467"/>
      <c r="B24" s="470"/>
      <c r="C24" s="467"/>
      <c r="D24" s="467"/>
      <c r="E24" s="470"/>
      <c r="F24" s="473"/>
      <c r="G24" s="470"/>
      <c r="H24" s="470"/>
      <c r="I24" s="463"/>
      <c r="J24" s="463"/>
      <c r="K24" s="122" t="s">
        <v>397</v>
      </c>
      <c r="L24" s="470"/>
    </row>
    <row r="25" spans="1:13" ht="17.100000000000001" customHeight="1" x14ac:dyDescent="0.25">
      <c r="A25" s="467"/>
      <c r="B25" s="470"/>
      <c r="C25" s="467"/>
      <c r="D25" s="467"/>
      <c r="E25" s="470"/>
      <c r="F25" s="473"/>
      <c r="G25" s="470"/>
      <c r="H25" s="470"/>
      <c r="I25" s="463"/>
      <c r="J25" s="463"/>
      <c r="K25" s="122" t="s">
        <v>398</v>
      </c>
      <c r="L25" s="470"/>
    </row>
    <row r="26" spans="1:13" ht="17.100000000000001" customHeight="1" x14ac:dyDescent="0.25">
      <c r="A26" s="468"/>
      <c r="B26" s="471"/>
      <c r="C26" s="468"/>
      <c r="D26" s="468"/>
      <c r="E26" s="471"/>
      <c r="F26" s="474"/>
      <c r="G26" s="471"/>
      <c r="H26" s="471"/>
      <c r="I26" s="463"/>
      <c r="J26" s="463"/>
      <c r="K26" s="123" t="s">
        <v>399</v>
      </c>
      <c r="L26" s="471"/>
      <c r="M26" s="108"/>
    </row>
    <row r="27" spans="1:13" ht="17.25" customHeight="1" x14ac:dyDescent="0.25">
      <c r="A27" s="476" t="s">
        <v>897</v>
      </c>
      <c r="B27" s="469" t="s">
        <v>935</v>
      </c>
      <c r="C27" s="466">
        <v>0.26</v>
      </c>
      <c r="D27" s="466" t="s">
        <v>899</v>
      </c>
      <c r="E27" s="469" t="s">
        <v>936</v>
      </c>
      <c r="F27" s="472" t="s">
        <v>901</v>
      </c>
      <c r="G27" s="469" t="s">
        <v>935</v>
      </c>
      <c r="H27" s="475"/>
      <c r="I27" s="464"/>
      <c r="J27" s="464"/>
      <c r="K27" s="121" t="s">
        <v>402</v>
      </c>
      <c r="L27" s="469" t="s">
        <v>935</v>
      </c>
      <c r="M27" s="106"/>
    </row>
    <row r="28" spans="1:13" ht="17.25" customHeight="1" x14ac:dyDescent="0.25">
      <c r="A28" s="473"/>
      <c r="B28" s="501"/>
      <c r="C28" s="473"/>
      <c r="D28" s="473"/>
      <c r="E28" s="458"/>
      <c r="F28" s="473"/>
      <c r="G28" s="501"/>
      <c r="H28" s="501"/>
      <c r="I28" s="464"/>
      <c r="J28" s="464"/>
      <c r="K28" s="122" t="s">
        <v>403</v>
      </c>
      <c r="L28" s="501"/>
    </row>
    <row r="29" spans="1:13" ht="17.25" customHeight="1" x14ac:dyDescent="0.25">
      <c r="A29" s="473"/>
      <c r="B29" s="501"/>
      <c r="C29" s="473"/>
      <c r="D29" s="473"/>
      <c r="E29" s="458"/>
      <c r="F29" s="473"/>
      <c r="G29" s="501"/>
      <c r="H29" s="501"/>
      <c r="I29" s="464"/>
      <c r="J29" s="464"/>
      <c r="K29" s="124" t="s">
        <v>404</v>
      </c>
      <c r="L29" s="501"/>
    </row>
    <row r="30" spans="1:13" ht="17.25" customHeight="1" x14ac:dyDescent="0.25">
      <c r="A30" s="474"/>
      <c r="B30" s="502"/>
      <c r="C30" s="474"/>
      <c r="D30" s="474"/>
      <c r="E30" s="505"/>
      <c r="F30" s="474"/>
      <c r="G30" s="502"/>
      <c r="H30" s="502"/>
      <c r="I30" s="464"/>
      <c r="J30" s="464"/>
      <c r="K30" s="125" t="s">
        <v>405</v>
      </c>
      <c r="L30" s="502"/>
    </row>
    <row r="31" spans="1:13" ht="17.25" customHeight="1" x14ac:dyDescent="0.25">
      <c r="A31" s="503">
        <v>17.12</v>
      </c>
      <c r="B31" s="504" t="s">
        <v>937</v>
      </c>
      <c r="C31" s="503">
        <v>0.26800000000000002</v>
      </c>
      <c r="D31" s="506" t="s">
        <v>899</v>
      </c>
      <c r="E31" s="457" t="s">
        <v>938</v>
      </c>
      <c r="F31" s="503" t="s">
        <v>901</v>
      </c>
      <c r="G31" s="504" t="s">
        <v>937</v>
      </c>
      <c r="H31" s="457"/>
      <c r="I31" s="464"/>
      <c r="J31" s="464"/>
      <c r="K31" s="126" t="s">
        <v>400</v>
      </c>
      <c r="L31" s="504" t="s">
        <v>937</v>
      </c>
    </row>
    <row r="32" spans="1:13" ht="17.25" customHeight="1" x14ac:dyDescent="0.25">
      <c r="A32" s="473"/>
      <c r="B32" s="501"/>
      <c r="C32" s="473"/>
      <c r="D32" s="467"/>
      <c r="E32" s="458"/>
      <c r="F32" s="473"/>
      <c r="G32" s="458"/>
      <c r="H32" s="458"/>
      <c r="I32" s="464"/>
      <c r="J32" s="464"/>
      <c r="K32" s="124" t="s">
        <v>401</v>
      </c>
      <c r="L32" s="458"/>
    </row>
    <row r="33" spans="1:13" ht="17.25" customHeight="1" x14ac:dyDescent="0.25">
      <c r="A33" s="473"/>
      <c r="B33" s="501"/>
      <c r="C33" s="473"/>
      <c r="D33" s="467"/>
      <c r="E33" s="458"/>
      <c r="F33" s="473"/>
      <c r="G33" s="458"/>
      <c r="H33" s="458"/>
      <c r="I33" s="464"/>
      <c r="J33" s="464"/>
      <c r="K33" s="124" t="s">
        <v>412</v>
      </c>
      <c r="L33" s="458"/>
    </row>
    <row r="34" spans="1:13" ht="17.25" customHeight="1" x14ac:dyDescent="0.25">
      <c r="A34" s="473"/>
      <c r="B34" s="501"/>
      <c r="C34" s="473"/>
      <c r="D34" s="467"/>
      <c r="E34" s="458"/>
      <c r="F34" s="473"/>
      <c r="G34" s="458"/>
      <c r="H34" s="458"/>
      <c r="I34" s="464"/>
      <c r="J34" s="464"/>
      <c r="K34" s="124" t="s">
        <v>413</v>
      </c>
      <c r="L34" s="458"/>
    </row>
    <row r="35" spans="1:13" ht="17.25" customHeight="1" x14ac:dyDescent="0.25">
      <c r="A35" s="473"/>
      <c r="B35" s="501"/>
      <c r="C35" s="473"/>
      <c r="D35" s="467"/>
      <c r="E35" s="458"/>
      <c r="F35" s="473"/>
      <c r="G35" s="458"/>
      <c r="H35" s="458"/>
      <c r="I35" s="464"/>
      <c r="J35" s="464"/>
      <c r="K35" s="124" t="s">
        <v>939</v>
      </c>
      <c r="L35" s="458"/>
    </row>
    <row r="36" spans="1:13" ht="17.25" customHeight="1" x14ac:dyDescent="0.25">
      <c r="A36" s="474"/>
      <c r="B36" s="502"/>
      <c r="C36" s="474"/>
      <c r="D36" s="468"/>
      <c r="E36" s="505"/>
      <c r="F36" s="474"/>
      <c r="G36" s="505"/>
      <c r="H36" s="505"/>
      <c r="I36" s="464"/>
      <c r="J36" s="464"/>
      <c r="K36" s="125" t="s">
        <v>418</v>
      </c>
      <c r="L36" s="505"/>
    </row>
    <row r="37" spans="1:13" ht="17.25" customHeight="1" x14ac:dyDescent="0.25">
      <c r="A37" s="503">
        <v>17.12</v>
      </c>
      <c r="B37" s="504" t="s">
        <v>940</v>
      </c>
      <c r="C37" s="503">
        <v>0.40300000000000002</v>
      </c>
      <c r="D37" s="506" t="s">
        <v>899</v>
      </c>
      <c r="E37" s="457" t="s">
        <v>938</v>
      </c>
      <c r="F37" s="503">
        <v>1.0900000000000001</v>
      </c>
      <c r="G37" s="457" t="s">
        <v>940</v>
      </c>
      <c r="H37" s="457"/>
      <c r="I37" s="464"/>
      <c r="J37" s="464"/>
      <c r="K37" s="126" t="s">
        <v>427</v>
      </c>
      <c r="L37" s="457" t="s">
        <v>940</v>
      </c>
    </row>
    <row r="38" spans="1:13" ht="17.25" customHeight="1" x14ac:dyDescent="0.25">
      <c r="A38" s="473"/>
      <c r="B38" s="501"/>
      <c r="C38" s="473"/>
      <c r="D38" s="467"/>
      <c r="E38" s="458"/>
      <c r="F38" s="473"/>
      <c r="G38" s="458"/>
      <c r="H38" s="458"/>
      <c r="I38" s="464"/>
      <c r="J38" s="464"/>
      <c r="K38" s="124" t="s">
        <v>432</v>
      </c>
      <c r="L38" s="458"/>
    </row>
    <row r="39" spans="1:13" ht="17.25" customHeight="1" x14ac:dyDescent="0.25">
      <c r="A39" s="473"/>
      <c r="B39" s="501"/>
      <c r="C39" s="473"/>
      <c r="D39" s="467"/>
      <c r="E39" s="458"/>
      <c r="F39" s="473"/>
      <c r="G39" s="458"/>
      <c r="H39" s="458"/>
      <c r="I39" s="464"/>
      <c r="J39" s="464"/>
      <c r="K39" s="124" t="s">
        <v>433</v>
      </c>
      <c r="L39" s="458"/>
    </row>
    <row r="40" spans="1:13" ht="17.25" customHeight="1" x14ac:dyDescent="0.25">
      <c r="A40" s="473"/>
      <c r="B40" s="501"/>
      <c r="C40" s="473"/>
      <c r="D40" s="467"/>
      <c r="E40" s="458"/>
      <c r="F40" s="473"/>
      <c r="G40" s="458"/>
      <c r="H40" s="458"/>
      <c r="I40" s="464"/>
      <c r="J40" s="464"/>
      <c r="K40" s="124" t="s">
        <v>436</v>
      </c>
      <c r="L40" s="458"/>
    </row>
    <row r="41" spans="1:13" ht="17.25" customHeight="1" x14ac:dyDescent="0.25">
      <c r="A41" s="473"/>
      <c r="B41" s="501"/>
      <c r="C41" s="473"/>
      <c r="D41" s="467"/>
      <c r="E41" s="458"/>
      <c r="F41" s="473"/>
      <c r="G41" s="458"/>
      <c r="H41" s="458"/>
      <c r="I41" s="464"/>
      <c r="J41" s="464"/>
      <c r="K41" s="124" t="s">
        <v>437</v>
      </c>
      <c r="L41" s="458"/>
    </row>
    <row r="42" spans="1:13" ht="17.25" customHeight="1" x14ac:dyDescent="0.25">
      <c r="A42" s="507"/>
      <c r="B42" s="511"/>
      <c r="C42" s="507"/>
      <c r="D42" s="509"/>
      <c r="E42" s="459"/>
      <c r="F42" s="507"/>
      <c r="G42" s="459"/>
      <c r="H42" s="459"/>
      <c r="I42" s="328"/>
      <c r="J42" s="328"/>
      <c r="K42" s="124" t="s">
        <v>438</v>
      </c>
      <c r="L42" s="459"/>
    </row>
    <row r="43" spans="1:13" ht="17.25" customHeight="1" x14ac:dyDescent="0.25">
      <c r="A43" s="508"/>
      <c r="B43" s="512"/>
      <c r="C43" s="508"/>
      <c r="D43" s="510"/>
      <c r="E43" s="460"/>
      <c r="F43" s="508"/>
      <c r="G43" s="460"/>
      <c r="H43" s="460"/>
      <c r="I43" s="465"/>
      <c r="J43" s="465"/>
      <c r="K43" s="125" t="s">
        <v>439</v>
      </c>
      <c r="L43" s="460"/>
    </row>
    <row r="44" spans="1:13" ht="41.1" customHeight="1" x14ac:dyDescent="0.25">
      <c r="A44" s="128">
        <v>20.13</v>
      </c>
      <c r="B44" s="129" t="s">
        <v>941</v>
      </c>
      <c r="C44" s="128">
        <v>5.6000000000000001E-2</v>
      </c>
      <c r="D44" s="130" t="s">
        <v>899</v>
      </c>
      <c r="E44" s="131" t="s">
        <v>942</v>
      </c>
      <c r="F44" s="128">
        <v>1.0900000000000001</v>
      </c>
      <c r="G44" s="454" t="s">
        <v>208</v>
      </c>
      <c r="H44" s="450"/>
      <c r="I44" s="451" t="s">
        <v>943</v>
      </c>
      <c r="J44" s="452"/>
      <c r="K44" s="128" t="s">
        <v>207</v>
      </c>
      <c r="L44" s="131" t="s">
        <v>208</v>
      </c>
      <c r="M44" s="134"/>
    </row>
    <row r="45" spans="1:13" ht="51" customHeight="1" x14ac:dyDescent="0.25">
      <c r="A45" s="128">
        <v>20.13</v>
      </c>
      <c r="B45" s="129" t="s">
        <v>169</v>
      </c>
      <c r="C45" s="128">
        <v>1.8460000000000001</v>
      </c>
      <c r="D45" s="130" t="s">
        <v>899</v>
      </c>
      <c r="E45" s="131" t="s">
        <v>944</v>
      </c>
      <c r="F45" s="128">
        <v>1.0900000000000001</v>
      </c>
      <c r="G45" s="451" t="s">
        <v>169</v>
      </c>
      <c r="H45" s="452"/>
      <c r="I45" s="451" t="s">
        <v>945</v>
      </c>
      <c r="J45" s="452"/>
      <c r="K45" s="128" t="s">
        <v>168</v>
      </c>
      <c r="L45" s="131" t="s">
        <v>169</v>
      </c>
    </row>
    <row r="46" spans="1:13" ht="37.5" customHeight="1" x14ac:dyDescent="0.25">
      <c r="A46" s="128">
        <v>20.13</v>
      </c>
      <c r="B46" s="129" t="s">
        <v>946</v>
      </c>
      <c r="C46" s="128">
        <v>60</v>
      </c>
      <c r="D46" s="130" t="s">
        <v>899</v>
      </c>
      <c r="E46" s="132" t="s">
        <v>947</v>
      </c>
      <c r="F46" s="128">
        <v>1.0900000000000001</v>
      </c>
      <c r="G46" s="451" t="s">
        <v>952</v>
      </c>
      <c r="H46" s="452"/>
      <c r="I46" s="451" t="s">
        <v>951</v>
      </c>
      <c r="J46" s="452"/>
      <c r="K46" s="128" t="s">
        <v>184</v>
      </c>
      <c r="L46" s="133" t="s">
        <v>950</v>
      </c>
    </row>
    <row r="47" spans="1:13" ht="33.6" customHeight="1" x14ac:dyDescent="0.25">
      <c r="A47" s="128">
        <v>20.13</v>
      </c>
      <c r="B47" s="129" t="s">
        <v>946</v>
      </c>
      <c r="C47" s="128">
        <v>11.87</v>
      </c>
      <c r="D47" s="130" t="s">
        <v>899</v>
      </c>
      <c r="E47" s="132" t="s">
        <v>947</v>
      </c>
      <c r="F47" s="128">
        <v>1.0900000000000001</v>
      </c>
      <c r="G47" s="451" t="s">
        <v>948</v>
      </c>
      <c r="H47" s="452"/>
      <c r="I47" s="451" t="s">
        <v>949</v>
      </c>
      <c r="J47" s="452"/>
      <c r="K47" s="128" t="s">
        <v>185</v>
      </c>
      <c r="L47" s="133" t="s">
        <v>948</v>
      </c>
      <c r="M47" s="106"/>
    </row>
    <row r="48" spans="1:13" ht="50.1" customHeight="1" x14ac:dyDescent="0.25">
      <c r="A48" s="128">
        <v>20.13</v>
      </c>
      <c r="B48" s="129" t="s">
        <v>953</v>
      </c>
      <c r="C48" s="128">
        <v>6.2</v>
      </c>
      <c r="D48" s="130" t="s">
        <v>899</v>
      </c>
      <c r="E48" s="133" t="s">
        <v>954</v>
      </c>
      <c r="F48" s="128">
        <v>1.0900000000000001</v>
      </c>
      <c r="G48" s="451" t="s">
        <v>955</v>
      </c>
      <c r="H48" s="452"/>
      <c r="I48" s="451" t="s">
        <v>956</v>
      </c>
      <c r="J48" s="452"/>
      <c r="K48" s="128" t="s">
        <v>315</v>
      </c>
      <c r="L48" s="133" t="s">
        <v>955</v>
      </c>
      <c r="M48" s="137"/>
    </row>
    <row r="49" spans="1:13" ht="42" customHeight="1" x14ac:dyDescent="0.25">
      <c r="A49" s="140" t="s">
        <v>104</v>
      </c>
      <c r="B49" s="449" t="s">
        <v>957</v>
      </c>
      <c r="C49" s="453">
        <v>3.3849999999999998E-2</v>
      </c>
      <c r="D49" s="455" t="s">
        <v>899</v>
      </c>
      <c r="E49" s="451" t="s">
        <v>958</v>
      </c>
      <c r="F49" s="453">
        <v>0.6</v>
      </c>
      <c r="G49" s="451" t="s">
        <v>959</v>
      </c>
      <c r="H49" s="452"/>
      <c r="I49" s="451" t="s">
        <v>960</v>
      </c>
      <c r="J49" s="452"/>
      <c r="K49" s="128" t="s">
        <v>692</v>
      </c>
      <c r="L49" s="135" t="s">
        <v>959</v>
      </c>
      <c r="M49" s="106"/>
    </row>
    <row r="50" spans="1:13" ht="59.45" customHeight="1" x14ac:dyDescent="0.25">
      <c r="A50" s="140" t="s">
        <v>104</v>
      </c>
      <c r="B50" s="371"/>
      <c r="C50" s="367"/>
      <c r="D50" s="456"/>
      <c r="E50" s="452"/>
      <c r="F50" s="367"/>
      <c r="G50" s="451" t="s">
        <v>961</v>
      </c>
      <c r="H50" s="452"/>
      <c r="I50" s="452"/>
      <c r="J50" s="452"/>
      <c r="K50" s="128" t="s">
        <v>694</v>
      </c>
      <c r="L50" s="135" t="s">
        <v>961</v>
      </c>
      <c r="M50" s="138"/>
    </row>
    <row r="51" spans="1:13" ht="53.1" customHeight="1" x14ac:dyDescent="0.25">
      <c r="A51" s="140" t="s">
        <v>104</v>
      </c>
      <c r="B51" s="371"/>
      <c r="C51" s="367"/>
      <c r="D51" s="456"/>
      <c r="E51" s="452"/>
      <c r="F51" s="367"/>
      <c r="G51" s="451" t="s">
        <v>962</v>
      </c>
      <c r="H51" s="452"/>
      <c r="I51" s="452"/>
      <c r="J51" s="452"/>
      <c r="K51" s="128" t="s">
        <v>963</v>
      </c>
      <c r="L51" s="135" t="s">
        <v>962</v>
      </c>
      <c r="M51" s="106"/>
    </row>
    <row r="52" spans="1:13" ht="54.6" customHeight="1" x14ac:dyDescent="0.25">
      <c r="A52" s="140" t="s">
        <v>104</v>
      </c>
      <c r="B52" s="449" t="s">
        <v>964</v>
      </c>
      <c r="C52" s="453">
        <v>2.2000000000000002</v>
      </c>
      <c r="D52" s="455" t="s">
        <v>899</v>
      </c>
      <c r="E52" s="451" t="s">
        <v>965</v>
      </c>
      <c r="F52" s="453">
        <v>2.0299999999999998</v>
      </c>
      <c r="G52" s="451" t="s">
        <v>966</v>
      </c>
      <c r="H52" s="451"/>
      <c r="I52" s="451"/>
      <c r="J52" s="452"/>
      <c r="K52" s="128" t="s">
        <v>497</v>
      </c>
      <c r="L52" s="135" t="s">
        <v>966</v>
      </c>
      <c r="M52" s="141"/>
    </row>
    <row r="53" spans="1:13" ht="72.599999999999994" customHeight="1" x14ac:dyDescent="0.25">
      <c r="A53" s="140" t="s">
        <v>104</v>
      </c>
      <c r="B53" s="371"/>
      <c r="C53" s="367"/>
      <c r="D53" s="456"/>
      <c r="E53" s="452"/>
      <c r="F53" s="367"/>
      <c r="G53" s="451" t="s">
        <v>967</v>
      </c>
      <c r="H53" s="452"/>
      <c r="I53" s="452"/>
      <c r="J53" s="452"/>
      <c r="K53" s="128" t="s">
        <v>498</v>
      </c>
      <c r="L53" s="135" t="s">
        <v>967</v>
      </c>
      <c r="M53" s="138"/>
    </row>
    <row r="54" spans="1:13" ht="44.1" customHeight="1" x14ac:dyDescent="0.25">
      <c r="A54" s="140" t="s">
        <v>104</v>
      </c>
      <c r="B54" s="129" t="s">
        <v>964</v>
      </c>
      <c r="C54" s="128">
        <v>1.4</v>
      </c>
      <c r="D54" s="130" t="s">
        <v>899</v>
      </c>
      <c r="E54" s="135" t="s">
        <v>968</v>
      </c>
      <c r="F54" s="128">
        <v>1.0900000000000001</v>
      </c>
      <c r="G54" s="451" t="s">
        <v>969</v>
      </c>
      <c r="H54" s="452"/>
      <c r="I54" s="451"/>
      <c r="J54" s="452"/>
      <c r="K54" s="128" t="s">
        <v>499</v>
      </c>
      <c r="L54" s="135" t="s">
        <v>969</v>
      </c>
      <c r="M54" s="106"/>
    </row>
    <row r="55" spans="1:13" ht="41.1" customHeight="1" x14ac:dyDescent="0.25">
      <c r="A55" s="140" t="s">
        <v>104</v>
      </c>
      <c r="B55" s="129" t="s">
        <v>970</v>
      </c>
      <c r="C55" s="128">
        <v>8.5399999999999991</v>
      </c>
      <c r="D55" s="130" t="s">
        <v>899</v>
      </c>
      <c r="E55" s="135" t="s">
        <v>971</v>
      </c>
      <c r="F55" s="128">
        <v>1.0900000000000001</v>
      </c>
      <c r="G55" s="451" t="s">
        <v>971</v>
      </c>
      <c r="H55" s="452"/>
      <c r="I55" s="451"/>
      <c r="J55" s="452"/>
      <c r="K55" s="128" t="s">
        <v>500</v>
      </c>
      <c r="L55" s="135" t="s">
        <v>971</v>
      </c>
    </row>
    <row r="56" spans="1:13" ht="45" customHeight="1" x14ac:dyDescent="0.25">
      <c r="A56" s="140" t="s">
        <v>104</v>
      </c>
      <c r="B56" s="129" t="s">
        <v>970</v>
      </c>
      <c r="C56" s="453" t="s">
        <v>133</v>
      </c>
      <c r="D56" s="454"/>
      <c r="E56" s="454"/>
      <c r="F56" s="128">
        <v>1.0900000000000001</v>
      </c>
      <c r="G56" s="454"/>
      <c r="H56" s="454"/>
      <c r="I56" s="451"/>
      <c r="J56" s="451"/>
      <c r="K56" s="128" t="s">
        <v>501</v>
      </c>
      <c r="L56" s="135" t="s">
        <v>972</v>
      </c>
    </row>
    <row r="57" spans="1:13" ht="17.25" customHeight="1" x14ac:dyDescent="0.25">
      <c r="A57" s="140" t="s">
        <v>104</v>
      </c>
      <c r="B57" s="129" t="s">
        <v>600</v>
      </c>
      <c r="C57" s="128">
        <v>9.2799999999999994</v>
      </c>
      <c r="D57" s="130" t="s">
        <v>899</v>
      </c>
      <c r="E57" s="135" t="s">
        <v>600</v>
      </c>
      <c r="F57" s="128">
        <v>1.0900000000000001</v>
      </c>
      <c r="G57" s="454" t="s">
        <v>600</v>
      </c>
      <c r="H57" s="450"/>
      <c r="I57" s="451"/>
      <c r="J57" s="452"/>
      <c r="K57" s="128" t="s">
        <v>503</v>
      </c>
      <c r="L57" s="136" t="s">
        <v>600</v>
      </c>
    </row>
    <row r="58" spans="1:13" ht="17.25" customHeight="1" x14ac:dyDescent="0.25">
      <c r="A58" s="140" t="s">
        <v>104</v>
      </c>
      <c r="B58" s="143" t="s">
        <v>601</v>
      </c>
      <c r="C58" s="142">
        <v>3.419</v>
      </c>
      <c r="D58" s="144" t="s">
        <v>899</v>
      </c>
      <c r="E58" s="143" t="s">
        <v>601</v>
      </c>
      <c r="F58" s="142">
        <v>1.1200000000000001</v>
      </c>
      <c r="G58" s="449" t="s">
        <v>601</v>
      </c>
      <c r="H58" s="450"/>
      <c r="I58" s="451"/>
      <c r="J58" s="452"/>
      <c r="K58" s="142" t="s">
        <v>504</v>
      </c>
      <c r="L58" s="143" t="s">
        <v>601</v>
      </c>
    </row>
    <row r="59" spans="1:13" ht="57.95" customHeight="1" x14ac:dyDescent="0.25">
      <c r="A59" s="513" t="s">
        <v>974</v>
      </c>
      <c r="B59" s="514" t="s">
        <v>975</v>
      </c>
      <c r="C59" s="453">
        <v>13.9</v>
      </c>
      <c r="D59" s="455" t="s">
        <v>899</v>
      </c>
      <c r="E59" s="451" t="s">
        <v>976</v>
      </c>
      <c r="F59" s="453">
        <v>0.25</v>
      </c>
      <c r="G59" s="451" t="s">
        <v>977</v>
      </c>
      <c r="H59" s="450"/>
      <c r="I59" s="451" t="s">
        <v>978</v>
      </c>
      <c r="J59" s="452"/>
      <c r="K59" s="147" t="s">
        <v>140</v>
      </c>
      <c r="L59" s="145" t="s">
        <v>979</v>
      </c>
    </row>
    <row r="60" spans="1:13" ht="57.95" customHeight="1" x14ac:dyDescent="0.25">
      <c r="A60" s="367"/>
      <c r="B60" s="371"/>
      <c r="C60" s="367"/>
      <c r="D60" s="456"/>
      <c r="E60" s="452"/>
      <c r="F60" s="367"/>
      <c r="G60" s="450"/>
      <c r="H60" s="450"/>
      <c r="I60" s="452"/>
      <c r="J60" s="452"/>
      <c r="K60" s="147" t="s">
        <v>143</v>
      </c>
      <c r="L60" s="145" t="s">
        <v>987</v>
      </c>
    </row>
    <row r="61" spans="1:13" ht="57.95" customHeight="1" x14ac:dyDescent="0.25">
      <c r="A61" s="367"/>
      <c r="B61" s="371"/>
      <c r="C61" s="367"/>
      <c r="D61" s="456"/>
      <c r="E61" s="452"/>
      <c r="F61" s="367"/>
      <c r="G61" s="450"/>
      <c r="H61" s="450"/>
      <c r="I61" s="452"/>
      <c r="J61" s="452"/>
      <c r="K61" s="147" t="s">
        <v>980</v>
      </c>
      <c r="L61" s="145" t="s">
        <v>988</v>
      </c>
    </row>
    <row r="62" spans="1:13" ht="50.1" customHeight="1" x14ac:dyDescent="0.25">
      <c r="A62" s="140" t="s">
        <v>974</v>
      </c>
      <c r="B62" s="146" t="s">
        <v>989</v>
      </c>
      <c r="C62" s="147" t="s">
        <v>990</v>
      </c>
      <c r="D62" s="148" t="s">
        <v>899</v>
      </c>
      <c r="E62" s="145" t="s">
        <v>991</v>
      </c>
      <c r="F62" s="147">
        <v>1.1100000000000001</v>
      </c>
      <c r="G62" s="454"/>
      <c r="H62" s="450"/>
      <c r="I62" s="451" t="s">
        <v>992</v>
      </c>
      <c r="J62" s="452"/>
      <c r="K62" s="256" t="s">
        <v>139</v>
      </c>
      <c r="L62" s="257" t="s">
        <v>1060</v>
      </c>
    </row>
    <row r="63" spans="1:13" ht="50.1" customHeight="1" x14ac:dyDescent="0.25">
      <c r="A63" s="513" t="s">
        <v>993</v>
      </c>
      <c r="B63" s="449" t="s">
        <v>994</v>
      </c>
      <c r="C63" s="453">
        <v>3.9940000000000002</v>
      </c>
      <c r="D63" s="455" t="s">
        <v>899</v>
      </c>
      <c r="E63" s="451"/>
      <c r="F63" s="453">
        <v>0.01</v>
      </c>
      <c r="G63" s="454" t="s">
        <v>995</v>
      </c>
      <c r="H63" s="450"/>
      <c r="I63" s="451" t="s">
        <v>996</v>
      </c>
      <c r="J63" s="452"/>
      <c r="K63" s="147" t="s">
        <v>367</v>
      </c>
      <c r="L63" s="145" t="s">
        <v>997</v>
      </c>
    </row>
    <row r="64" spans="1:13" ht="50.1" customHeight="1" x14ac:dyDescent="0.25">
      <c r="A64" s="367"/>
      <c r="B64" s="371"/>
      <c r="C64" s="367"/>
      <c r="D64" s="456"/>
      <c r="E64" s="452"/>
      <c r="F64" s="367"/>
      <c r="G64" s="450"/>
      <c r="H64" s="450"/>
      <c r="I64" s="452"/>
      <c r="J64" s="452"/>
      <c r="K64" s="147" t="s">
        <v>368</v>
      </c>
      <c r="L64" s="145" t="s">
        <v>998</v>
      </c>
    </row>
    <row r="65" spans="1:12" ht="61.5" customHeight="1" x14ac:dyDescent="0.25">
      <c r="A65" s="140" t="s">
        <v>106</v>
      </c>
      <c r="B65" s="150" t="s">
        <v>999</v>
      </c>
      <c r="C65" s="148">
        <v>0.31</v>
      </c>
      <c r="D65" s="148" t="s">
        <v>899</v>
      </c>
      <c r="E65" s="145" t="s">
        <v>1000</v>
      </c>
      <c r="F65" s="148">
        <v>1.0900000000000001</v>
      </c>
      <c r="G65" s="451" t="s">
        <v>1000</v>
      </c>
      <c r="H65" s="452"/>
      <c r="I65" s="451" t="s">
        <v>1001</v>
      </c>
      <c r="J65" s="452"/>
      <c r="K65" s="148" t="s">
        <v>758</v>
      </c>
      <c r="L65" s="145" t="s">
        <v>1002</v>
      </c>
    </row>
    <row r="66" spans="1:12" ht="17.25" customHeight="1" x14ac:dyDescent="0.25">
      <c r="A66" s="139"/>
      <c r="B66" s="112"/>
      <c r="C66" s="111"/>
      <c r="D66" s="149"/>
      <c r="E66" s="109"/>
      <c r="F66" s="111"/>
      <c r="G66" s="109"/>
      <c r="H66" s="109"/>
      <c r="I66" s="127"/>
      <c r="J66" s="127"/>
      <c r="K66" s="111"/>
      <c r="L66" s="109"/>
    </row>
    <row r="67" spans="1:12" ht="17.25" customHeight="1" x14ac:dyDescent="0.25">
      <c r="A67" s="139"/>
      <c r="B67" s="112"/>
      <c r="C67" s="111"/>
      <c r="D67" s="113"/>
      <c r="E67" s="109"/>
      <c r="F67" s="111"/>
      <c r="G67" s="109"/>
      <c r="H67" s="109"/>
      <c r="I67" s="127"/>
      <c r="J67" s="127"/>
      <c r="K67" s="111"/>
      <c r="L67" s="109"/>
    </row>
    <row r="68" spans="1:12" ht="17.25" customHeight="1" x14ac:dyDescent="0.25">
      <c r="A68" s="111"/>
      <c r="B68" s="112"/>
      <c r="C68" s="111"/>
      <c r="D68" s="113"/>
      <c r="E68" s="109"/>
      <c r="F68" s="111"/>
      <c r="G68" s="109"/>
      <c r="H68" s="109"/>
      <c r="I68" s="127"/>
      <c r="J68" s="127"/>
      <c r="K68" s="111"/>
      <c r="L68" s="109"/>
    </row>
    <row r="69" spans="1:12" ht="17.25" customHeight="1" x14ac:dyDescent="0.25">
      <c r="A69" s="111"/>
      <c r="B69" s="112"/>
      <c r="C69" s="111"/>
      <c r="D69" s="113"/>
      <c r="E69" s="109"/>
      <c r="F69" s="111"/>
      <c r="G69" s="109"/>
      <c r="H69" s="109"/>
      <c r="I69" s="127"/>
      <c r="J69" s="127"/>
      <c r="K69" s="111"/>
      <c r="L69" s="109"/>
    </row>
    <row r="70" spans="1:12" ht="17.25" customHeight="1" x14ac:dyDescent="0.25">
      <c r="A70" s="111"/>
      <c r="B70" s="112"/>
      <c r="C70" s="111"/>
      <c r="D70" s="113"/>
      <c r="E70" s="109"/>
      <c r="F70" s="111"/>
      <c r="G70" s="109"/>
      <c r="H70" s="109"/>
      <c r="I70" s="127"/>
      <c r="J70" s="127"/>
      <c r="K70" s="111"/>
      <c r="L70" s="109"/>
    </row>
    <row r="71" spans="1:12" ht="17.25" customHeight="1" x14ac:dyDescent="0.25">
      <c r="A71" s="111"/>
      <c r="B71" s="112"/>
      <c r="C71" s="111"/>
      <c r="D71" s="113"/>
      <c r="E71" s="109"/>
      <c r="F71" s="111"/>
      <c r="G71" s="109"/>
      <c r="H71" s="109"/>
      <c r="I71" s="127"/>
      <c r="J71" s="127"/>
      <c r="K71" s="111"/>
      <c r="L71" s="109"/>
    </row>
    <row r="72" spans="1:12" ht="17.25" customHeight="1" x14ac:dyDescent="0.25">
      <c r="A72" s="111"/>
      <c r="B72" s="112"/>
      <c r="C72" s="111"/>
      <c r="D72" s="113"/>
      <c r="E72" s="109"/>
      <c r="F72" s="111"/>
      <c r="G72" s="109"/>
      <c r="H72" s="109"/>
      <c r="I72" s="127"/>
      <c r="J72" s="127"/>
      <c r="K72" s="111"/>
      <c r="L72" s="109"/>
    </row>
    <row r="73" spans="1:12" x14ac:dyDescent="0.25">
      <c r="A73" s="111"/>
      <c r="B73" s="112"/>
      <c r="C73" s="111"/>
      <c r="D73" s="113"/>
      <c r="E73" s="109"/>
      <c r="F73" s="111"/>
      <c r="G73" s="109"/>
      <c r="H73" s="109"/>
      <c r="I73" s="127"/>
      <c r="J73" s="127"/>
      <c r="K73" s="111"/>
      <c r="L73" s="109"/>
    </row>
    <row r="74" spans="1:12" x14ac:dyDescent="0.25">
      <c r="A74" s="111"/>
      <c r="B74" s="112"/>
      <c r="C74" s="111"/>
      <c r="D74" s="113"/>
      <c r="E74" s="109"/>
      <c r="F74" s="111"/>
      <c r="G74" s="109"/>
      <c r="H74" s="109"/>
      <c r="I74" s="127"/>
      <c r="J74" s="127"/>
      <c r="K74" s="111"/>
      <c r="L74" s="109"/>
    </row>
    <row r="75" spans="1:12" x14ac:dyDescent="0.25">
      <c r="A75" s="111"/>
      <c r="B75" s="112"/>
      <c r="C75" s="111"/>
      <c r="D75" s="113"/>
      <c r="E75" s="109"/>
      <c r="F75" s="111"/>
      <c r="G75" s="109"/>
      <c r="H75" s="109"/>
      <c r="I75" s="127"/>
      <c r="J75" s="127"/>
      <c r="K75" s="111"/>
      <c r="L75" s="109"/>
    </row>
    <row r="76" spans="1:12" x14ac:dyDescent="0.25">
      <c r="A76" s="111"/>
      <c r="B76" s="112"/>
      <c r="C76" s="111"/>
      <c r="D76" s="113"/>
      <c r="E76" s="109"/>
      <c r="F76" s="111"/>
      <c r="G76" s="109"/>
      <c r="H76" s="109"/>
      <c r="I76" s="127"/>
      <c r="J76" s="127"/>
      <c r="K76" s="111"/>
      <c r="L76" s="109"/>
    </row>
    <row r="77" spans="1:12" x14ac:dyDescent="0.25">
      <c r="A77" s="111"/>
      <c r="B77" s="112"/>
      <c r="C77" s="111"/>
      <c r="D77" s="113"/>
      <c r="E77" s="109"/>
      <c r="F77" s="111"/>
      <c r="G77" s="109"/>
      <c r="H77" s="109"/>
      <c r="I77" s="127"/>
      <c r="J77" s="127"/>
      <c r="K77" s="111"/>
      <c r="L77" s="109"/>
    </row>
    <row r="78" spans="1:12" x14ac:dyDescent="0.25">
      <c r="A78" s="111"/>
      <c r="B78" s="112"/>
      <c r="C78" s="111"/>
      <c r="D78" s="113"/>
      <c r="E78" s="109"/>
      <c r="F78" s="111"/>
      <c r="G78" s="109"/>
      <c r="H78" s="109"/>
      <c r="I78" s="127"/>
      <c r="J78" s="127"/>
      <c r="K78" s="111"/>
      <c r="L78" s="109"/>
    </row>
    <row r="79" spans="1:12" x14ac:dyDescent="0.25">
      <c r="A79" s="111"/>
      <c r="B79" s="112"/>
      <c r="C79" s="111"/>
      <c r="D79" s="113"/>
      <c r="E79" s="109"/>
      <c r="F79" s="111"/>
      <c r="G79" s="109"/>
      <c r="H79" s="109"/>
      <c r="I79" s="127"/>
      <c r="J79" s="127"/>
      <c r="K79" s="111"/>
      <c r="L79" s="109"/>
    </row>
    <row r="80" spans="1:12" x14ac:dyDescent="0.25">
      <c r="A80" s="111"/>
      <c r="B80" s="112"/>
      <c r="C80" s="111"/>
      <c r="D80" s="113"/>
      <c r="E80" s="109"/>
      <c r="F80" s="111"/>
      <c r="G80" s="109"/>
      <c r="H80" s="109"/>
      <c r="I80" s="127"/>
      <c r="J80" s="127"/>
      <c r="K80" s="111"/>
      <c r="L80" s="109"/>
    </row>
    <row r="81" spans="1:12" x14ac:dyDescent="0.25">
      <c r="A81" s="111"/>
      <c r="B81" s="112"/>
      <c r="C81" s="111"/>
      <c r="D81" s="113"/>
      <c r="E81" s="109"/>
      <c r="F81" s="111"/>
      <c r="G81" s="109"/>
      <c r="H81" s="109"/>
      <c r="I81" s="127"/>
      <c r="J81" s="127"/>
      <c r="K81" s="111"/>
      <c r="L81" s="109"/>
    </row>
    <row r="82" spans="1:12" x14ac:dyDescent="0.25">
      <c r="A82" s="111"/>
      <c r="B82" s="112"/>
      <c r="C82" s="111"/>
      <c r="D82" s="113"/>
      <c r="E82" s="109"/>
      <c r="F82" s="111"/>
      <c r="G82" s="109"/>
      <c r="H82" s="109"/>
      <c r="I82" s="127"/>
      <c r="J82" s="127"/>
      <c r="K82" s="111"/>
      <c r="L82" s="109"/>
    </row>
    <row r="83" spans="1:12" x14ac:dyDescent="0.25">
      <c r="A83" s="111"/>
      <c r="B83" s="112"/>
      <c r="C83" s="111"/>
      <c r="D83" s="113"/>
      <c r="E83" s="109"/>
      <c r="F83" s="111"/>
      <c r="G83" s="109"/>
      <c r="H83" s="109"/>
      <c r="I83" s="127"/>
      <c r="J83" s="127"/>
      <c r="K83" s="111"/>
      <c r="L83" s="109"/>
    </row>
    <row r="84" spans="1:12" x14ac:dyDescent="0.25">
      <c r="A84" s="111"/>
      <c r="B84" s="112"/>
      <c r="C84" s="111"/>
      <c r="D84" s="113"/>
      <c r="E84" s="109"/>
      <c r="F84" s="111"/>
      <c r="G84" s="109"/>
      <c r="H84" s="109"/>
      <c r="I84" s="127"/>
      <c r="J84" s="127"/>
      <c r="K84" s="111"/>
      <c r="L84" s="109"/>
    </row>
    <row r="85" spans="1:12" x14ac:dyDescent="0.25">
      <c r="A85" s="111"/>
      <c r="B85" s="112"/>
      <c r="C85" s="111"/>
      <c r="D85" s="113"/>
      <c r="E85" s="109"/>
      <c r="F85" s="111"/>
      <c r="G85" s="109"/>
      <c r="H85" s="109"/>
      <c r="I85" s="127"/>
      <c r="J85" s="127"/>
      <c r="K85" s="111"/>
      <c r="L85" s="109"/>
    </row>
    <row r="86" spans="1:12" x14ac:dyDescent="0.25">
      <c r="A86" s="111"/>
      <c r="B86" s="112"/>
      <c r="C86" s="111"/>
      <c r="D86" s="113"/>
      <c r="E86" s="109"/>
      <c r="F86" s="111"/>
      <c r="G86" s="109"/>
      <c r="H86" s="109"/>
      <c r="I86" s="127"/>
      <c r="J86" s="127"/>
      <c r="K86" s="111"/>
      <c r="L86" s="109"/>
    </row>
    <row r="87" spans="1:12" x14ac:dyDescent="0.25">
      <c r="A87" s="111"/>
      <c r="B87" s="112"/>
      <c r="C87" s="111"/>
      <c r="D87" s="113"/>
      <c r="E87" s="109"/>
      <c r="F87" s="111"/>
      <c r="G87" s="109"/>
      <c r="H87" s="109"/>
      <c r="I87" s="127"/>
      <c r="J87" s="127"/>
      <c r="K87" s="111"/>
      <c r="L87" s="109"/>
    </row>
    <row r="88" spans="1:12" x14ac:dyDescent="0.25">
      <c r="A88" s="111"/>
      <c r="B88" s="112"/>
      <c r="C88" s="111"/>
      <c r="D88" s="113"/>
      <c r="E88" s="109"/>
      <c r="F88" s="111"/>
      <c r="G88" s="109"/>
      <c r="H88" s="109"/>
      <c r="I88" s="127"/>
      <c r="J88" s="127"/>
      <c r="K88" s="111"/>
      <c r="L88" s="109"/>
    </row>
    <row r="89" spans="1:12" x14ac:dyDescent="0.25">
      <c r="A89" s="111"/>
      <c r="B89" s="112"/>
      <c r="C89" s="111"/>
      <c r="D89" s="113"/>
      <c r="E89" s="109"/>
      <c r="F89" s="111"/>
      <c r="G89" s="109"/>
      <c r="H89" s="109"/>
      <c r="I89" s="127"/>
      <c r="J89" s="127"/>
      <c r="K89" s="111"/>
      <c r="L89" s="109"/>
    </row>
    <row r="90" spans="1:12" x14ac:dyDescent="0.25">
      <c r="A90" s="111"/>
      <c r="B90" s="112"/>
      <c r="C90" s="111"/>
      <c r="D90" s="113"/>
      <c r="E90" s="109"/>
      <c r="F90" s="111"/>
      <c r="G90" s="109"/>
      <c r="H90" s="109"/>
      <c r="I90" s="127"/>
      <c r="J90" s="127"/>
      <c r="K90" s="111"/>
      <c r="L90" s="109"/>
    </row>
    <row r="91" spans="1:12" x14ac:dyDescent="0.25">
      <c r="A91" s="111"/>
      <c r="B91" s="112"/>
      <c r="C91" s="111"/>
      <c r="D91" s="113"/>
      <c r="E91" s="109"/>
      <c r="F91" s="111"/>
      <c r="G91" s="109"/>
      <c r="H91" s="109"/>
      <c r="I91" s="127"/>
      <c r="J91" s="127"/>
      <c r="K91" s="111"/>
      <c r="L91" s="109"/>
    </row>
    <row r="92" spans="1:12" x14ac:dyDescent="0.25">
      <c r="A92" s="111"/>
      <c r="B92" s="112"/>
      <c r="C92" s="111"/>
      <c r="D92" s="113"/>
      <c r="E92" s="109"/>
      <c r="F92" s="111"/>
      <c r="G92" s="109"/>
      <c r="H92" s="109"/>
      <c r="I92" s="127"/>
      <c r="J92" s="127"/>
      <c r="K92" s="111"/>
      <c r="L92" s="109"/>
    </row>
    <row r="93" spans="1:12" x14ac:dyDescent="0.25">
      <c r="A93" s="111"/>
      <c r="B93" s="112"/>
      <c r="C93" s="111"/>
      <c r="D93" s="113"/>
      <c r="E93" s="109"/>
      <c r="F93" s="111"/>
      <c r="G93" s="109"/>
      <c r="H93" s="109"/>
      <c r="I93" s="127"/>
      <c r="J93" s="127"/>
      <c r="K93" s="111"/>
      <c r="L93" s="109"/>
    </row>
    <row r="94" spans="1:12" x14ac:dyDescent="0.25">
      <c r="A94" s="111"/>
      <c r="B94" s="112"/>
      <c r="C94" s="111"/>
      <c r="D94" s="113"/>
      <c r="E94" s="109"/>
      <c r="F94" s="111"/>
      <c r="G94" s="109"/>
      <c r="H94" s="109"/>
      <c r="I94" s="127"/>
      <c r="J94" s="127"/>
      <c r="K94" s="111"/>
      <c r="L94" s="109"/>
    </row>
    <row r="95" spans="1:12" x14ac:dyDescent="0.25">
      <c r="A95" s="111"/>
      <c r="B95" s="112"/>
      <c r="C95" s="111"/>
      <c r="D95" s="113"/>
      <c r="E95" s="109"/>
      <c r="F95" s="111"/>
      <c r="G95" s="109"/>
      <c r="H95" s="109"/>
      <c r="I95" s="127"/>
      <c r="J95" s="127"/>
      <c r="K95" s="111"/>
      <c r="L95" s="109"/>
    </row>
    <row r="96" spans="1:12" x14ac:dyDescent="0.25">
      <c r="A96" s="111"/>
      <c r="B96" s="112"/>
      <c r="C96" s="111"/>
      <c r="D96" s="113"/>
      <c r="E96" s="109"/>
      <c r="F96" s="111"/>
      <c r="G96" s="109"/>
      <c r="H96" s="109"/>
      <c r="I96" s="127"/>
      <c r="J96" s="127"/>
      <c r="K96" s="111"/>
      <c r="L96" s="109"/>
    </row>
    <row r="97" spans="1:12" x14ac:dyDescent="0.25">
      <c r="A97" s="111"/>
      <c r="B97" s="112"/>
      <c r="C97" s="111"/>
      <c r="D97" s="113"/>
      <c r="E97" s="109"/>
      <c r="F97" s="111"/>
      <c r="G97" s="109"/>
      <c r="H97" s="109"/>
      <c r="I97" s="127"/>
      <c r="J97" s="127"/>
      <c r="K97" s="111"/>
      <c r="L97" s="109"/>
    </row>
    <row r="98" spans="1:12" x14ac:dyDescent="0.25">
      <c r="A98" s="111"/>
      <c r="B98" s="112"/>
      <c r="C98" s="111"/>
      <c r="D98" s="113"/>
      <c r="E98" s="109"/>
      <c r="F98" s="111"/>
      <c r="G98" s="109"/>
      <c r="H98" s="109"/>
      <c r="I98" s="127"/>
      <c r="J98" s="127"/>
      <c r="K98" s="111"/>
      <c r="L98" s="109"/>
    </row>
    <row r="99" spans="1:12" x14ac:dyDescent="0.25">
      <c r="A99" s="111"/>
      <c r="B99" s="112"/>
      <c r="C99" s="111"/>
      <c r="D99" s="113"/>
      <c r="E99" s="109"/>
      <c r="F99" s="111"/>
      <c r="G99" s="109"/>
      <c r="H99" s="109"/>
      <c r="I99" s="127"/>
      <c r="J99" s="127"/>
      <c r="K99" s="111"/>
      <c r="L99" s="109"/>
    </row>
    <row r="100" spans="1:12" x14ac:dyDescent="0.25">
      <c r="A100" s="111"/>
      <c r="B100" s="112"/>
      <c r="C100" s="111"/>
      <c r="D100" s="113"/>
      <c r="E100" s="109"/>
      <c r="F100" s="111"/>
      <c r="G100" s="109"/>
      <c r="H100" s="109"/>
      <c r="I100" s="127"/>
      <c r="J100" s="127"/>
      <c r="K100" s="111"/>
      <c r="L100" s="109"/>
    </row>
    <row r="101" spans="1:12" x14ac:dyDescent="0.25">
      <c r="A101" s="111"/>
      <c r="B101" s="112"/>
      <c r="C101" s="111"/>
      <c r="D101" s="113"/>
      <c r="E101" s="109"/>
      <c r="F101" s="111"/>
      <c r="G101" s="109"/>
      <c r="H101" s="109"/>
      <c r="I101" s="127"/>
      <c r="J101" s="127"/>
      <c r="K101" s="111"/>
      <c r="L101" s="109"/>
    </row>
    <row r="102" spans="1:12" x14ac:dyDescent="0.25">
      <c r="A102" s="111"/>
      <c r="B102" s="112"/>
      <c r="C102" s="111"/>
      <c r="D102" s="113"/>
      <c r="E102" s="109"/>
      <c r="F102" s="111"/>
      <c r="G102" s="109"/>
      <c r="H102" s="109"/>
      <c r="I102" s="127"/>
      <c r="J102" s="127"/>
      <c r="K102" s="111"/>
      <c r="L102" s="109"/>
    </row>
    <row r="103" spans="1:12" x14ac:dyDescent="0.25">
      <c r="A103" s="111"/>
      <c r="B103" s="112"/>
      <c r="C103" s="111"/>
      <c r="D103" s="113"/>
      <c r="E103" s="109"/>
      <c r="F103" s="111"/>
      <c r="G103" s="109"/>
      <c r="H103" s="109"/>
      <c r="I103" s="127"/>
      <c r="J103" s="127"/>
      <c r="K103" s="111"/>
      <c r="L103" s="109"/>
    </row>
    <row r="104" spans="1:12" x14ac:dyDescent="0.25">
      <c r="A104" s="111"/>
      <c r="B104" s="112"/>
      <c r="C104" s="111"/>
      <c r="D104" s="113"/>
      <c r="E104" s="109"/>
      <c r="F104" s="111"/>
      <c r="G104" s="109"/>
      <c r="H104" s="109"/>
      <c r="I104" s="127"/>
      <c r="J104" s="127"/>
      <c r="K104" s="111"/>
      <c r="L104" s="109"/>
    </row>
    <row r="105" spans="1:12" x14ac:dyDescent="0.25">
      <c r="A105" s="111"/>
      <c r="B105" s="112"/>
      <c r="C105" s="111"/>
      <c r="D105" s="113"/>
      <c r="E105" s="109"/>
      <c r="F105" s="111"/>
      <c r="G105" s="109"/>
      <c r="H105" s="109"/>
      <c r="I105" s="127"/>
      <c r="J105" s="127"/>
      <c r="K105" s="111"/>
      <c r="L105" s="109"/>
    </row>
    <row r="106" spans="1:12" x14ac:dyDescent="0.25">
      <c r="A106" s="111"/>
      <c r="B106" s="112"/>
      <c r="C106" s="111"/>
      <c r="D106" s="113"/>
      <c r="E106" s="109"/>
      <c r="F106" s="111"/>
      <c r="G106" s="109"/>
      <c r="H106" s="109"/>
      <c r="I106" s="109"/>
      <c r="J106" s="109"/>
      <c r="K106" s="111"/>
      <c r="L106" s="109"/>
    </row>
    <row r="107" spans="1:12" x14ac:dyDescent="0.25">
      <c r="A107" s="111"/>
      <c r="B107" s="112"/>
      <c r="C107" s="111"/>
      <c r="D107" s="113"/>
      <c r="E107" s="109"/>
      <c r="F107" s="111"/>
      <c r="G107" s="109"/>
      <c r="H107" s="109"/>
      <c r="I107" s="109"/>
      <c r="J107" s="109"/>
      <c r="K107" s="111"/>
      <c r="L107" s="109"/>
    </row>
    <row r="108" spans="1:12" x14ac:dyDescent="0.25">
      <c r="A108" s="111"/>
      <c r="B108" s="112"/>
      <c r="C108" s="111"/>
      <c r="D108" s="113"/>
      <c r="E108" s="109"/>
      <c r="F108" s="111"/>
      <c r="G108" s="109"/>
      <c r="H108" s="109"/>
      <c r="I108" s="109"/>
      <c r="J108" s="109"/>
      <c r="K108" s="111"/>
      <c r="L108" s="109"/>
    </row>
    <row r="109" spans="1:12" x14ac:dyDescent="0.25">
      <c r="A109" s="111"/>
      <c r="B109" s="112"/>
      <c r="C109" s="111"/>
      <c r="D109" s="113"/>
      <c r="E109" s="109"/>
      <c r="F109" s="111"/>
      <c r="G109" s="109"/>
      <c r="H109" s="109"/>
      <c r="I109" s="109"/>
      <c r="J109" s="109"/>
      <c r="K109" s="111"/>
      <c r="L109" s="109"/>
    </row>
    <row r="110" spans="1:12" x14ac:dyDescent="0.25">
      <c r="A110" s="111"/>
      <c r="B110" s="112"/>
      <c r="C110" s="111"/>
      <c r="D110" s="113"/>
      <c r="E110" s="109"/>
      <c r="F110" s="111"/>
      <c r="G110" s="109"/>
      <c r="H110" s="109"/>
      <c r="I110" s="109"/>
      <c r="J110" s="109"/>
      <c r="K110" s="111"/>
      <c r="L110" s="109"/>
    </row>
    <row r="111" spans="1:12" x14ac:dyDescent="0.25">
      <c r="A111" s="111"/>
      <c r="B111" s="112"/>
      <c r="C111" s="111"/>
      <c r="D111" s="113"/>
      <c r="E111" s="109"/>
      <c r="F111" s="111"/>
      <c r="G111" s="109"/>
      <c r="H111" s="109"/>
      <c r="I111" s="109"/>
      <c r="J111" s="109"/>
      <c r="K111" s="111"/>
      <c r="L111" s="109"/>
    </row>
    <row r="112" spans="1:12" x14ac:dyDescent="0.25">
      <c r="A112" s="111"/>
      <c r="B112" s="112"/>
      <c r="C112" s="111"/>
      <c r="D112" s="113"/>
      <c r="E112" s="109"/>
      <c r="F112" s="111"/>
      <c r="G112" s="109"/>
      <c r="H112" s="109"/>
      <c r="I112" s="109"/>
      <c r="J112" s="109"/>
      <c r="K112" s="111"/>
      <c r="L112" s="109"/>
    </row>
    <row r="113" spans="1:12" x14ac:dyDescent="0.25">
      <c r="A113" s="111"/>
      <c r="B113" s="112"/>
      <c r="C113" s="111"/>
      <c r="D113" s="113"/>
      <c r="E113" s="109"/>
      <c r="F113" s="111"/>
      <c r="G113" s="109"/>
      <c r="H113" s="109"/>
      <c r="I113" s="109"/>
      <c r="J113" s="109"/>
      <c r="K113" s="111"/>
      <c r="L113" s="109"/>
    </row>
    <row r="114" spans="1:12" x14ac:dyDescent="0.25">
      <c r="A114" s="111"/>
      <c r="B114" s="112"/>
      <c r="C114" s="111"/>
      <c r="D114" s="113"/>
      <c r="E114" s="109"/>
      <c r="F114" s="111"/>
      <c r="G114" s="109"/>
      <c r="H114" s="109"/>
      <c r="I114" s="109"/>
      <c r="J114" s="109"/>
      <c r="K114" s="111"/>
      <c r="L114" s="109"/>
    </row>
    <row r="115" spans="1:12" x14ac:dyDescent="0.25">
      <c r="A115" s="111"/>
      <c r="B115" s="112"/>
      <c r="C115" s="111"/>
      <c r="D115" s="113"/>
      <c r="E115" s="109"/>
      <c r="F115" s="111"/>
      <c r="G115" s="109"/>
      <c r="H115" s="109"/>
      <c r="I115" s="109"/>
      <c r="J115" s="109"/>
      <c r="K115" s="111"/>
      <c r="L115" s="109"/>
    </row>
    <row r="116" spans="1:12" x14ac:dyDescent="0.25">
      <c r="A116" s="111"/>
      <c r="B116" s="112"/>
      <c r="C116" s="111"/>
      <c r="D116" s="113"/>
      <c r="E116" s="109"/>
      <c r="F116" s="111"/>
      <c r="G116" s="109"/>
      <c r="H116" s="109"/>
      <c r="I116" s="109"/>
      <c r="J116" s="109"/>
      <c r="K116" s="111"/>
      <c r="L116" s="109"/>
    </row>
    <row r="117" spans="1:12" x14ac:dyDescent="0.25">
      <c r="A117" s="111"/>
      <c r="B117" s="112"/>
      <c r="C117" s="111"/>
      <c r="D117" s="113"/>
      <c r="E117" s="109"/>
      <c r="F117" s="111"/>
      <c r="G117" s="109"/>
      <c r="H117" s="109"/>
      <c r="I117" s="109"/>
      <c r="J117" s="109"/>
      <c r="K117" s="111"/>
      <c r="L117" s="109"/>
    </row>
    <row r="118" spans="1:12" x14ac:dyDescent="0.25">
      <c r="A118" s="111"/>
      <c r="B118" s="112"/>
      <c r="C118" s="111"/>
      <c r="D118" s="113"/>
      <c r="E118" s="109"/>
      <c r="F118" s="111"/>
      <c r="G118" s="109"/>
      <c r="H118" s="109"/>
      <c r="I118" s="109"/>
      <c r="J118" s="109"/>
      <c r="K118" s="111"/>
      <c r="L118" s="109"/>
    </row>
    <row r="119" spans="1:12" x14ac:dyDescent="0.25">
      <c r="A119" s="111"/>
      <c r="B119" s="112"/>
      <c r="C119" s="111"/>
      <c r="D119" s="113"/>
      <c r="E119" s="109"/>
      <c r="F119" s="111"/>
      <c r="G119" s="109"/>
      <c r="H119" s="109"/>
      <c r="I119" s="109"/>
      <c r="J119" s="109"/>
      <c r="K119" s="111"/>
      <c r="L119" s="109"/>
    </row>
    <row r="120" spans="1:12" x14ac:dyDescent="0.25">
      <c r="A120" s="111"/>
      <c r="B120" s="112"/>
      <c r="C120" s="111"/>
      <c r="D120" s="113"/>
      <c r="E120" s="109"/>
      <c r="F120" s="111"/>
      <c r="G120" s="109"/>
      <c r="H120" s="109"/>
      <c r="I120" s="109"/>
      <c r="J120" s="109"/>
      <c r="K120" s="111"/>
      <c r="L120" s="109"/>
    </row>
    <row r="121" spans="1:12" x14ac:dyDescent="0.25">
      <c r="A121" s="111"/>
      <c r="B121" s="112"/>
      <c r="C121" s="111"/>
      <c r="D121" s="113"/>
      <c r="E121" s="109"/>
      <c r="F121" s="111"/>
      <c r="G121" s="109"/>
      <c r="H121" s="109"/>
      <c r="I121" s="109"/>
      <c r="J121" s="109"/>
      <c r="K121" s="111"/>
      <c r="L121" s="109"/>
    </row>
    <row r="122" spans="1:12" x14ac:dyDescent="0.25">
      <c r="A122" s="111"/>
      <c r="B122" s="112"/>
      <c r="C122" s="111"/>
      <c r="D122" s="113"/>
      <c r="E122" s="109"/>
      <c r="F122" s="111"/>
      <c r="G122" s="109"/>
      <c r="H122" s="109"/>
      <c r="I122" s="109"/>
      <c r="J122" s="109"/>
      <c r="K122" s="111"/>
      <c r="L122" s="109"/>
    </row>
    <row r="123" spans="1:12" x14ac:dyDescent="0.25">
      <c r="A123" s="111"/>
      <c r="B123" s="112"/>
      <c r="C123" s="111"/>
      <c r="D123" s="113"/>
      <c r="E123" s="109"/>
      <c r="F123" s="111"/>
      <c r="G123" s="109"/>
      <c r="H123" s="109"/>
      <c r="I123" s="109"/>
      <c r="J123" s="109"/>
      <c r="K123" s="111"/>
      <c r="L123" s="109"/>
    </row>
    <row r="124" spans="1:12" x14ac:dyDescent="0.25">
      <c r="A124" s="111"/>
      <c r="B124" s="112"/>
      <c r="C124" s="111"/>
      <c r="D124" s="113"/>
      <c r="E124" s="109"/>
      <c r="F124" s="111"/>
      <c r="G124" s="109"/>
      <c r="H124" s="109"/>
      <c r="I124" s="109"/>
      <c r="J124" s="109"/>
      <c r="K124" s="111"/>
      <c r="L124" s="109"/>
    </row>
    <row r="125" spans="1:12" x14ac:dyDescent="0.25">
      <c r="A125" s="111"/>
      <c r="B125" s="112"/>
      <c r="C125" s="111"/>
      <c r="D125" s="113"/>
      <c r="E125" s="109"/>
      <c r="F125" s="111"/>
      <c r="G125" s="109"/>
      <c r="H125" s="109"/>
      <c r="I125" s="109"/>
      <c r="J125" s="109"/>
      <c r="K125" s="111"/>
      <c r="L125" s="109"/>
    </row>
    <row r="126" spans="1:12" x14ac:dyDescent="0.25">
      <c r="A126" s="111"/>
      <c r="B126" s="112"/>
      <c r="C126" s="111"/>
      <c r="D126" s="113"/>
      <c r="E126" s="109"/>
      <c r="F126" s="111"/>
      <c r="G126" s="109"/>
      <c r="H126" s="109"/>
      <c r="I126" s="109"/>
      <c r="J126" s="109"/>
      <c r="K126" s="111"/>
      <c r="L126" s="109"/>
    </row>
    <row r="127" spans="1:12" x14ac:dyDescent="0.25">
      <c r="A127" s="111"/>
      <c r="B127" s="112"/>
      <c r="C127" s="111"/>
      <c r="D127" s="113"/>
      <c r="E127" s="109"/>
      <c r="F127" s="111"/>
      <c r="G127" s="109"/>
      <c r="H127" s="109"/>
      <c r="I127" s="109"/>
      <c r="J127" s="109"/>
      <c r="K127" s="111"/>
      <c r="L127" s="109"/>
    </row>
    <row r="128" spans="1:12" x14ac:dyDescent="0.25">
      <c r="A128" s="111"/>
      <c r="B128" s="112"/>
      <c r="C128" s="111"/>
      <c r="D128" s="113"/>
      <c r="E128" s="109"/>
      <c r="F128" s="111"/>
      <c r="G128" s="109"/>
      <c r="H128" s="109"/>
      <c r="I128" s="109"/>
      <c r="J128" s="109"/>
      <c r="K128" s="111"/>
      <c r="L128" s="109"/>
    </row>
    <row r="129" spans="1:12" x14ac:dyDescent="0.25">
      <c r="A129" s="111"/>
      <c r="B129" s="112"/>
      <c r="C129" s="111"/>
      <c r="D129" s="113"/>
      <c r="E129" s="109"/>
      <c r="F129" s="111"/>
      <c r="G129" s="109"/>
      <c r="H129" s="109"/>
      <c r="I129" s="109"/>
      <c r="J129" s="109"/>
      <c r="K129" s="111"/>
      <c r="L129" s="109"/>
    </row>
    <row r="130" spans="1:12" x14ac:dyDescent="0.25">
      <c r="A130" s="111"/>
      <c r="B130" s="112"/>
      <c r="C130" s="111"/>
      <c r="D130" s="113"/>
      <c r="E130" s="109"/>
      <c r="F130" s="111"/>
      <c r="G130" s="109"/>
      <c r="H130" s="109"/>
      <c r="I130" s="109"/>
      <c r="J130" s="109"/>
      <c r="K130" s="111"/>
      <c r="L130" s="109"/>
    </row>
    <row r="131" spans="1:12" x14ac:dyDescent="0.25">
      <c r="A131" s="111"/>
      <c r="B131" s="112"/>
      <c r="C131" s="111"/>
      <c r="D131" s="113"/>
      <c r="E131" s="109"/>
      <c r="F131" s="111"/>
      <c r="G131" s="109"/>
      <c r="H131" s="109"/>
      <c r="I131" s="109"/>
      <c r="J131" s="109"/>
      <c r="K131" s="111"/>
      <c r="L131" s="109"/>
    </row>
    <row r="132" spans="1:12" x14ac:dyDescent="0.25">
      <c r="A132" s="111"/>
      <c r="B132" s="112"/>
      <c r="C132" s="111"/>
      <c r="D132" s="113"/>
      <c r="E132" s="109"/>
      <c r="F132" s="111"/>
      <c r="G132" s="109"/>
      <c r="H132" s="109"/>
      <c r="I132" s="109"/>
      <c r="J132" s="109"/>
      <c r="K132" s="111"/>
      <c r="L132" s="109"/>
    </row>
    <row r="133" spans="1:12" x14ac:dyDescent="0.25">
      <c r="A133" s="111"/>
      <c r="B133" s="112"/>
      <c r="C133" s="111"/>
      <c r="D133" s="113"/>
      <c r="E133" s="109"/>
      <c r="F133" s="111"/>
      <c r="G133" s="109"/>
      <c r="H133" s="109"/>
      <c r="I133" s="109"/>
      <c r="J133" s="109"/>
      <c r="K133" s="111"/>
      <c r="L133" s="109"/>
    </row>
    <row r="134" spans="1:12" x14ac:dyDescent="0.25">
      <c r="A134" s="111"/>
      <c r="B134" s="112"/>
      <c r="C134" s="111"/>
      <c r="D134" s="113"/>
      <c r="E134" s="109"/>
      <c r="F134" s="111"/>
      <c r="G134" s="109"/>
      <c r="H134" s="109"/>
      <c r="I134" s="109"/>
      <c r="J134" s="109"/>
      <c r="K134" s="111"/>
      <c r="L134" s="109"/>
    </row>
    <row r="135" spans="1:12" x14ac:dyDescent="0.25">
      <c r="A135" s="111"/>
      <c r="B135" s="112"/>
      <c r="C135" s="111"/>
      <c r="D135" s="113"/>
      <c r="E135" s="109"/>
      <c r="F135" s="111"/>
      <c r="G135" s="109"/>
      <c r="H135" s="109"/>
      <c r="I135" s="109"/>
      <c r="J135" s="109"/>
      <c r="K135" s="111"/>
      <c r="L135" s="109"/>
    </row>
    <row r="136" spans="1:12" x14ac:dyDescent="0.25">
      <c r="A136" s="111"/>
      <c r="B136" s="112"/>
      <c r="C136" s="111"/>
      <c r="D136" s="113"/>
      <c r="E136" s="109"/>
      <c r="F136" s="111"/>
      <c r="G136" s="109"/>
      <c r="H136" s="109"/>
      <c r="I136" s="109"/>
      <c r="J136" s="109"/>
      <c r="K136" s="111"/>
      <c r="L136" s="109"/>
    </row>
    <row r="137" spans="1:12" x14ac:dyDescent="0.25">
      <c r="A137" s="111"/>
      <c r="B137" s="112"/>
      <c r="C137" s="111"/>
      <c r="D137" s="113"/>
      <c r="E137" s="109"/>
      <c r="F137" s="111"/>
      <c r="G137" s="109"/>
      <c r="H137" s="109"/>
      <c r="I137" s="109"/>
      <c r="J137" s="109"/>
      <c r="K137" s="111"/>
      <c r="L137" s="109"/>
    </row>
    <row r="138" spans="1:12" x14ac:dyDescent="0.25">
      <c r="A138" s="111"/>
      <c r="B138" s="112"/>
      <c r="C138" s="111"/>
      <c r="D138" s="113"/>
      <c r="E138" s="109"/>
      <c r="F138" s="111"/>
      <c r="G138" s="109"/>
      <c r="H138" s="109"/>
      <c r="I138" s="109"/>
      <c r="J138" s="109"/>
      <c r="K138" s="111"/>
      <c r="L138" s="109"/>
    </row>
    <row r="139" spans="1:12" x14ac:dyDescent="0.25">
      <c r="A139" s="111"/>
      <c r="B139" s="112"/>
      <c r="C139" s="111"/>
      <c r="D139" s="113"/>
      <c r="E139" s="109"/>
      <c r="F139" s="111"/>
      <c r="G139" s="109"/>
      <c r="H139" s="109"/>
      <c r="I139" s="109"/>
      <c r="J139" s="109"/>
      <c r="K139" s="111"/>
      <c r="L139" s="109"/>
    </row>
    <row r="140" spans="1:12" x14ac:dyDescent="0.25">
      <c r="A140" s="111"/>
      <c r="B140" s="112"/>
      <c r="C140" s="111"/>
      <c r="D140" s="113"/>
      <c r="E140" s="109"/>
      <c r="F140" s="111"/>
      <c r="G140" s="109"/>
      <c r="H140" s="109"/>
      <c r="I140" s="109"/>
      <c r="J140" s="109"/>
      <c r="K140" s="111"/>
      <c r="L140" s="109"/>
    </row>
    <row r="141" spans="1:12" x14ac:dyDescent="0.25">
      <c r="A141" s="111"/>
      <c r="B141" s="112"/>
      <c r="C141" s="111"/>
      <c r="D141" s="113"/>
      <c r="E141" s="109"/>
      <c r="F141" s="111"/>
      <c r="G141" s="109"/>
      <c r="H141" s="109"/>
      <c r="I141" s="109"/>
      <c r="J141" s="109"/>
      <c r="K141" s="111"/>
      <c r="L141" s="109"/>
    </row>
    <row r="142" spans="1:12" x14ac:dyDescent="0.25">
      <c r="A142" s="111"/>
      <c r="B142" s="112"/>
      <c r="C142" s="111"/>
      <c r="D142" s="113"/>
      <c r="E142" s="109"/>
      <c r="F142" s="111"/>
      <c r="G142" s="109"/>
      <c r="H142" s="109"/>
      <c r="I142" s="109"/>
      <c r="J142" s="109"/>
      <c r="K142" s="111"/>
      <c r="L142" s="109"/>
    </row>
    <row r="143" spans="1:12" x14ac:dyDescent="0.25">
      <c r="A143" s="111"/>
      <c r="B143" s="112"/>
      <c r="C143" s="111"/>
      <c r="D143" s="113"/>
      <c r="E143" s="109"/>
      <c r="F143" s="111"/>
      <c r="G143" s="109"/>
      <c r="H143" s="109"/>
      <c r="I143" s="109"/>
      <c r="J143" s="109"/>
      <c r="K143" s="111"/>
      <c r="L143" s="109"/>
    </row>
    <row r="144" spans="1:12" x14ac:dyDescent="0.25">
      <c r="A144" s="111"/>
      <c r="B144" s="112"/>
      <c r="C144" s="111"/>
      <c r="D144" s="113"/>
      <c r="E144" s="109"/>
      <c r="F144" s="111"/>
      <c r="G144" s="109"/>
      <c r="H144" s="109"/>
      <c r="I144" s="109"/>
      <c r="J144" s="109"/>
      <c r="K144" s="111"/>
      <c r="L144" s="109"/>
    </row>
    <row r="145" spans="1:12" x14ac:dyDescent="0.25">
      <c r="A145" s="111"/>
      <c r="B145" s="112"/>
      <c r="C145" s="111"/>
      <c r="D145" s="113"/>
      <c r="E145" s="109"/>
      <c r="F145" s="111"/>
      <c r="G145" s="109"/>
      <c r="H145" s="109"/>
      <c r="I145" s="109"/>
      <c r="J145" s="109"/>
      <c r="K145" s="111"/>
      <c r="L145" s="109"/>
    </row>
    <row r="146" spans="1:12" x14ac:dyDescent="0.25">
      <c r="A146" s="111"/>
      <c r="B146" s="112"/>
      <c r="C146" s="111"/>
      <c r="D146" s="113"/>
      <c r="E146" s="109"/>
      <c r="F146" s="111"/>
      <c r="G146" s="109"/>
      <c r="H146" s="109"/>
      <c r="I146" s="109"/>
      <c r="J146" s="109"/>
      <c r="K146" s="111"/>
      <c r="L146" s="109"/>
    </row>
    <row r="147" spans="1:12" x14ac:dyDescent="0.25">
      <c r="A147" s="111"/>
      <c r="B147" s="112"/>
      <c r="C147" s="111"/>
      <c r="D147" s="113"/>
      <c r="E147" s="109"/>
      <c r="F147" s="111"/>
      <c r="G147" s="109"/>
      <c r="H147" s="109"/>
      <c r="I147" s="109"/>
      <c r="J147" s="109"/>
      <c r="K147" s="111"/>
      <c r="L147" s="109"/>
    </row>
    <row r="148" spans="1:12" x14ac:dyDescent="0.25">
      <c r="A148" s="111"/>
      <c r="B148" s="112"/>
      <c r="C148" s="111"/>
      <c r="D148" s="113"/>
      <c r="E148" s="109"/>
      <c r="F148" s="111"/>
      <c r="G148" s="109"/>
      <c r="H148" s="109"/>
      <c r="I148" s="109"/>
      <c r="J148" s="109"/>
      <c r="K148" s="111"/>
      <c r="L148" s="109"/>
    </row>
    <row r="149" spans="1:12" x14ac:dyDescent="0.25">
      <c r="A149" s="111"/>
      <c r="B149" s="112"/>
      <c r="C149" s="111"/>
      <c r="D149" s="113"/>
      <c r="E149" s="109"/>
      <c r="F149" s="111"/>
      <c r="G149" s="109"/>
      <c r="H149" s="109"/>
      <c r="I149" s="109"/>
      <c r="J149" s="109"/>
      <c r="K149" s="111"/>
      <c r="L149" s="109"/>
    </row>
    <row r="150" spans="1:12" x14ac:dyDescent="0.25">
      <c r="A150" s="111"/>
      <c r="B150" s="112"/>
      <c r="C150" s="111"/>
      <c r="D150" s="113"/>
      <c r="E150" s="109"/>
      <c r="F150" s="111"/>
      <c r="G150" s="109"/>
      <c r="H150" s="109"/>
      <c r="I150" s="109"/>
      <c r="J150" s="109"/>
      <c r="K150" s="111"/>
      <c r="L150" s="109"/>
    </row>
    <row r="151" spans="1:12" x14ac:dyDescent="0.25">
      <c r="A151" s="111"/>
      <c r="B151" s="112"/>
      <c r="C151" s="111"/>
      <c r="D151" s="113"/>
      <c r="E151" s="109"/>
      <c r="F151" s="111"/>
      <c r="G151" s="109"/>
      <c r="H151" s="109"/>
      <c r="I151" s="109"/>
      <c r="J151" s="109"/>
      <c r="K151" s="111"/>
      <c r="L151" s="109"/>
    </row>
    <row r="152" spans="1:12" x14ac:dyDescent="0.25">
      <c r="A152" s="111"/>
      <c r="B152" s="112"/>
      <c r="C152" s="111"/>
      <c r="D152" s="113"/>
      <c r="E152" s="109"/>
      <c r="F152" s="111"/>
      <c r="G152" s="109"/>
      <c r="H152" s="109"/>
      <c r="I152" s="109"/>
      <c r="J152" s="109"/>
      <c r="K152" s="111"/>
      <c r="L152" s="109"/>
    </row>
    <row r="153" spans="1:12" x14ac:dyDescent="0.25">
      <c r="A153" s="111"/>
      <c r="B153" s="112"/>
      <c r="C153" s="111"/>
      <c r="D153" s="113"/>
      <c r="E153" s="109"/>
      <c r="F153" s="111"/>
      <c r="G153" s="109"/>
      <c r="H153" s="109"/>
      <c r="I153" s="109"/>
      <c r="J153" s="109"/>
      <c r="K153" s="111"/>
      <c r="L153" s="109"/>
    </row>
    <row r="154" spans="1:12" x14ac:dyDescent="0.25">
      <c r="A154" s="111"/>
      <c r="B154" s="112"/>
      <c r="C154" s="111"/>
      <c r="D154" s="113"/>
      <c r="E154" s="109"/>
      <c r="F154" s="111"/>
      <c r="G154" s="109"/>
      <c r="H154" s="109"/>
      <c r="I154" s="109"/>
      <c r="J154" s="109"/>
      <c r="K154" s="111"/>
      <c r="L154" s="109"/>
    </row>
    <row r="155" spans="1:12" x14ac:dyDescent="0.25">
      <c r="A155" s="111"/>
      <c r="B155" s="112"/>
      <c r="C155" s="111"/>
      <c r="D155" s="113"/>
      <c r="E155" s="109"/>
      <c r="F155" s="111"/>
      <c r="G155" s="109"/>
      <c r="H155" s="109"/>
      <c r="I155" s="109"/>
      <c r="J155" s="109"/>
      <c r="K155" s="111"/>
      <c r="L155" s="109"/>
    </row>
    <row r="156" spans="1:12" x14ac:dyDescent="0.25">
      <c r="A156" s="111"/>
      <c r="B156" s="112"/>
      <c r="C156" s="111"/>
      <c r="D156" s="113"/>
      <c r="E156" s="109"/>
      <c r="F156" s="111"/>
      <c r="G156" s="109"/>
      <c r="H156" s="109"/>
      <c r="I156" s="109"/>
      <c r="J156" s="109"/>
      <c r="K156" s="111"/>
      <c r="L156" s="109"/>
    </row>
    <row r="157" spans="1:12" x14ac:dyDescent="0.25">
      <c r="A157" s="111"/>
      <c r="B157" s="112"/>
      <c r="C157" s="111"/>
      <c r="D157" s="113"/>
      <c r="E157" s="109"/>
      <c r="F157" s="111"/>
      <c r="G157" s="109"/>
      <c r="H157" s="109"/>
      <c r="I157" s="109"/>
      <c r="J157" s="109"/>
      <c r="K157" s="111"/>
      <c r="L157" s="109"/>
    </row>
    <row r="158" spans="1:12" x14ac:dyDescent="0.25">
      <c r="A158" s="111"/>
      <c r="B158" s="112"/>
      <c r="C158" s="111"/>
      <c r="D158" s="113"/>
      <c r="E158" s="109"/>
      <c r="F158" s="111"/>
      <c r="G158" s="109"/>
      <c r="H158" s="109"/>
      <c r="I158" s="109"/>
      <c r="J158" s="109"/>
      <c r="K158" s="111"/>
      <c r="L158" s="109"/>
    </row>
    <row r="159" spans="1:12" x14ac:dyDescent="0.25">
      <c r="A159" s="111"/>
      <c r="B159" s="112"/>
      <c r="C159" s="111"/>
      <c r="D159" s="113"/>
      <c r="E159" s="109"/>
      <c r="F159" s="111"/>
      <c r="G159" s="109"/>
      <c r="H159" s="109"/>
      <c r="I159" s="109"/>
      <c r="J159" s="109"/>
      <c r="K159" s="111"/>
      <c r="L159" s="109"/>
    </row>
    <row r="160" spans="1:12" x14ac:dyDescent="0.25">
      <c r="A160" s="111"/>
      <c r="B160" s="112"/>
      <c r="C160" s="111"/>
      <c r="D160" s="113"/>
      <c r="E160" s="109"/>
      <c r="F160" s="111"/>
      <c r="G160" s="109"/>
      <c r="H160" s="109"/>
      <c r="I160" s="109"/>
      <c r="J160" s="109"/>
      <c r="K160" s="111"/>
      <c r="L160" s="109"/>
    </row>
    <row r="161" spans="1:12" x14ac:dyDescent="0.25">
      <c r="A161" s="111"/>
      <c r="B161" s="112"/>
      <c r="C161" s="111"/>
      <c r="D161" s="113"/>
      <c r="E161" s="109"/>
      <c r="F161" s="111"/>
      <c r="G161" s="109"/>
      <c r="H161" s="109"/>
      <c r="I161" s="109"/>
      <c r="J161" s="109"/>
      <c r="K161" s="111"/>
      <c r="L161" s="109"/>
    </row>
    <row r="162" spans="1:12" x14ac:dyDescent="0.25">
      <c r="A162" s="111"/>
      <c r="B162" s="112"/>
      <c r="C162" s="111"/>
      <c r="D162" s="113"/>
      <c r="E162" s="109"/>
      <c r="F162" s="111"/>
      <c r="G162" s="109"/>
      <c r="H162" s="109"/>
      <c r="I162" s="109"/>
      <c r="J162" s="109"/>
      <c r="K162" s="111"/>
      <c r="L162" s="109"/>
    </row>
    <row r="163" spans="1:12" x14ac:dyDescent="0.25">
      <c r="A163" s="111"/>
      <c r="B163" s="112"/>
      <c r="C163" s="111"/>
      <c r="D163" s="113"/>
      <c r="E163" s="109"/>
      <c r="F163" s="111"/>
      <c r="G163" s="109"/>
      <c r="H163" s="109"/>
      <c r="I163" s="109"/>
      <c r="J163" s="109"/>
      <c r="K163" s="111"/>
      <c r="L163" s="109"/>
    </row>
    <row r="164" spans="1:12" x14ac:dyDescent="0.25">
      <c r="A164" s="111"/>
      <c r="B164" s="112"/>
      <c r="C164" s="111"/>
      <c r="D164" s="113"/>
      <c r="E164" s="109"/>
      <c r="F164" s="111"/>
      <c r="G164" s="109"/>
      <c r="H164" s="109"/>
      <c r="I164" s="109"/>
      <c r="J164" s="109"/>
      <c r="K164" s="111"/>
      <c r="L164" s="109"/>
    </row>
    <row r="165" spans="1:12" x14ac:dyDescent="0.25">
      <c r="A165" s="111"/>
      <c r="B165" s="111"/>
      <c r="C165" s="111"/>
      <c r="D165" s="113"/>
      <c r="E165" s="109"/>
      <c r="F165" s="111"/>
      <c r="G165" s="109"/>
      <c r="H165" s="109"/>
      <c r="I165" s="109"/>
      <c r="J165" s="109"/>
      <c r="K165" s="111"/>
      <c r="L165" s="109"/>
    </row>
    <row r="166" spans="1:12" x14ac:dyDescent="0.25">
      <c r="A166" s="111"/>
      <c r="B166" s="111"/>
      <c r="C166" s="111"/>
      <c r="D166" s="113"/>
      <c r="E166" s="109"/>
      <c r="F166" s="111"/>
      <c r="G166" s="109"/>
      <c r="H166" s="109"/>
      <c r="I166" s="109"/>
      <c r="J166" s="109"/>
      <c r="K166" s="111"/>
      <c r="L166" s="109"/>
    </row>
    <row r="167" spans="1:12" x14ac:dyDescent="0.25">
      <c r="A167" s="111"/>
      <c r="B167" s="111"/>
      <c r="C167" s="111"/>
      <c r="D167" s="113"/>
      <c r="E167" s="109"/>
      <c r="F167" s="111"/>
      <c r="G167" s="109"/>
      <c r="H167" s="109"/>
      <c r="I167" s="109"/>
      <c r="J167" s="109"/>
      <c r="K167" s="111"/>
      <c r="L167" s="109"/>
    </row>
    <row r="168" spans="1:12" x14ac:dyDescent="0.25">
      <c r="A168" s="111"/>
      <c r="B168" s="111"/>
      <c r="C168" s="111"/>
      <c r="D168" s="113"/>
      <c r="E168" s="109"/>
      <c r="F168" s="111"/>
      <c r="G168" s="109"/>
      <c r="H168" s="109"/>
      <c r="I168" s="109"/>
      <c r="J168" s="109"/>
      <c r="K168" s="111"/>
      <c r="L168" s="109"/>
    </row>
    <row r="169" spans="1:12" x14ac:dyDescent="0.25">
      <c r="A169" s="111"/>
      <c r="B169" s="111"/>
      <c r="C169" s="111"/>
      <c r="D169" s="113"/>
      <c r="E169" s="109"/>
      <c r="F169" s="111"/>
      <c r="G169" s="109"/>
      <c r="H169" s="109"/>
      <c r="I169" s="109"/>
      <c r="J169" s="109"/>
      <c r="K169" s="111"/>
      <c r="L169" s="109"/>
    </row>
    <row r="170" spans="1:12" x14ac:dyDescent="0.25">
      <c r="A170" s="111"/>
      <c r="B170" s="111"/>
      <c r="C170" s="111"/>
      <c r="D170" s="113"/>
      <c r="E170" s="109"/>
      <c r="F170" s="111"/>
      <c r="G170" s="109"/>
      <c r="H170" s="109"/>
      <c r="I170" s="109"/>
      <c r="J170" s="109"/>
      <c r="K170" s="111"/>
      <c r="L170" s="109"/>
    </row>
    <row r="171" spans="1:12" x14ac:dyDescent="0.25">
      <c r="A171" s="111"/>
      <c r="B171" s="111"/>
      <c r="C171" s="111"/>
      <c r="D171" s="113"/>
      <c r="E171" s="109"/>
      <c r="F171" s="111"/>
      <c r="G171" s="109"/>
      <c r="H171" s="109"/>
      <c r="I171" s="109"/>
      <c r="J171" s="109"/>
      <c r="K171" s="111"/>
      <c r="L171" s="109"/>
    </row>
    <row r="172" spans="1:12" x14ac:dyDescent="0.25">
      <c r="A172" s="111"/>
      <c r="B172" s="111"/>
      <c r="C172" s="111"/>
      <c r="D172" s="113"/>
      <c r="E172" s="109"/>
      <c r="F172" s="111"/>
      <c r="G172" s="109"/>
      <c r="H172" s="109"/>
      <c r="I172" s="109"/>
      <c r="J172" s="109"/>
      <c r="K172" s="111"/>
      <c r="L172" s="109"/>
    </row>
    <row r="173" spans="1:12" x14ac:dyDescent="0.25">
      <c r="A173" s="111"/>
      <c r="B173" s="111"/>
      <c r="C173" s="111"/>
      <c r="D173" s="113"/>
      <c r="E173" s="109"/>
      <c r="F173" s="111"/>
      <c r="G173" s="109"/>
      <c r="H173" s="109"/>
      <c r="I173" s="109"/>
      <c r="J173" s="109"/>
      <c r="K173" s="111"/>
      <c r="L173" s="109"/>
    </row>
    <row r="174" spans="1:12" x14ac:dyDescent="0.25">
      <c r="A174" s="111"/>
      <c r="B174" s="111"/>
      <c r="C174" s="111"/>
      <c r="D174" s="113"/>
      <c r="E174" s="109"/>
      <c r="F174" s="111"/>
      <c r="G174" s="109"/>
      <c r="H174" s="109"/>
      <c r="I174" s="109"/>
      <c r="J174" s="109"/>
      <c r="K174" s="111"/>
      <c r="L174" s="109"/>
    </row>
    <row r="175" spans="1:12" x14ac:dyDescent="0.25">
      <c r="A175" s="111"/>
      <c r="B175" s="111"/>
      <c r="C175" s="111"/>
      <c r="D175" s="113"/>
      <c r="E175" s="109"/>
      <c r="F175" s="111"/>
      <c r="G175" s="109"/>
      <c r="H175" s="109"/>
      <c r="I175" s="109"/>
      <c r="J175" s="109"/>
      <c r="K175" s="111"/>
      <c r="L175" s="109"/>
    </row>
    <row r="176" spans="1:12" x14ac:dyDescent="0.25">
      <c r="A176" s="111"/>
      <c r="B176" s="111"/>
      <c r="C176" s="111"/>
      <c r="D176" s="113"/>
      <c r="E176" s="109"/>
      <c r="F176" s="111"/>
      <c r="G176" s="109"/>
      <c r="H176" s="109"/>
      <c r="I176" s="109"/>
      <c r="J176" s="109"/>
      <c r="K176" s="111"/>
      <c r="L176" s="109"/>
    </row>
    <row r="177" spans="1:12" x14ac:dyDescent="0.25">
      <c r="A177" s="111"/>
      <c r="B177" s="111"/>
      <c r="C177" s="111"/>
      <c r="D177" s="113"/>
      <c r="E177" s="109"/>
      <c r="F177" s="111"/>
      <c r="G177" s="109"/>
      <c r="H177" s="109"/>
      <c r="I177" s="109"/>
      <c r="J177" s="109"/>
      <c r="K177" s="111"/>
      <c r="L177" s="109"/>
    </row>
    <row r="178" spans="1:12" x14ac:dyDescent="0.25">
      <c r="A178" s="111"/>
      <c r="B178" s="111"/>
      <c r="C178" s="111"/>
      <c r="D178" s="113"/>
      <c r="E178" s="109"/>
      <c r="F178" s="111"/>
      <c r="G178" s="109"/>
      <c r="H178" s="109"/>
      <c r="I178" s="109"/>
      <c r="J178" s="109"/>
      <c r="K178" s="111"/>
      <c r="L178" s="109"/>
    </row>
    <row r="179" spans="1:12" x14ac:dyDescent="0.25">
      <c r="A179" s="111"/>
      <c r="B179" s="111"/>
      <c r="C179" s="111"/>
      <c r="D179" s="113"/>
      <c r="E179" s="109"/>
      <c r="F179" s="111"/>
      <c r="G179" s="109"/>
      <c r="H179" s="109"/>
      <c r="I179" s="109"/>
      <c r="J179" s="109"/>
      <c r="K179" s="111"/>
      <c r="L179" s="109"/>
    </row>
    <row r="180" spans="1:12" x14ac:dyDescent="0.25">
      <c r="A180" s="111"/>
      <c r="B180" s="111"/>
      <c r="C180" s="111"/>
      <c r="D180" s="113"/>
      <c r="E180" s="109"/>
      <c r="F180" s="111"/>
      <c r="G180" s="109"/>
      <c r="H180" s="109"/>
      <c r="I180" s="109"/>
      <c r="J180" s="109"/>
      <c r="K180" s="111"/>
      <c r="L180" s="109"/>
    </row>
    <row r="181" spans="1:12" x14ac:dyDescent="0.25">
      <c r="A181" s="111"/>
      <c r="B181" s="111"/>
      <c r="C181" s="111"/>
      <c r="D181" s="113"/>
      <c r="E181" s="109"/>
      <c r="F181" s="111"/>
      <c r="G181" s="109"/>
      <c r="H181" s="109"/>
      <c r="I181" s="109"/>
      <c r="J181" s="109"/>
      <c r="K181" s="111"/>
      <c r="L181" s="109"/>
    </row>
    <row r="182" spans="1:12" x14ac:dyDescent="0.25">
      <c r="A182" s="111"/>
      <c r="B182" s="111"/>
      <c r="C182" s="111"/>
      <c r="D182" s="113"/>
      <c r="E182" s="109"/>
      <c r="F182" s="111"/>
      <c r="G182" s="109"/>
      <c r="H182" s="109"/>
      <c r="I182" s="109"/>
      <c r="J182" s="109"/>
      <c r="K182" s="111"/>
      <c r="L182" s="109"/>
    </row>
    <row r="183" spans="1:12" x14ac:dyDescent="0.25">
      <c r="A183" s="111"/>
      <c r="B183" s="111"/>
      <c r="C183" s="111"/>
      <c r="D183" s="113"/>
      <c r="E183" s="109"/>
      <c r="F183" s="111"/>
      <c r="G183" s="109"/>
      <c r="H183" s="109"/>
      <c r="I183" s="109"/>
      <c r="J183" s="109"/>
      <c r="K183" s="111"/>
      <c r="L183" s="109"/>
    </row>
    <row r="184" spans="1:12" x14ac:dyDescent="0.25">
      <c r="A184" s="111"/>
      <c r="B184" s="111"/>
      <c r="C184" s="111"/>
      <c r="D184" s="113"/>
      <c r="E184" s="109"/>
      <c r="F184" s="111"/>
      <c r="G184" s="109"/>
      <c r="H184" s="109"/>
      <c r="I184" s="109"/>
      <c r="J184" s="109"/>
      <c r="K184" s="111"/>
      <c r="L184" s="109"/>
    </row>
    <row r="185" spans="1:12" x14ac:dyDescent="0.25">
      <c r="A185" s="111"/>
      <c r="B185" s="111"/>
      <c r="C185" s="111"/>
      <c r="D185" s="113"/>
      <c r="E185" s="109"/>
      <c r="F185" s="111"/>
      <c r="G185" s="109"/>
      <c r="H185" s="109"/>
      <c r="I185" s="109"/>
      <c r="J185" s="109"/>
      <c r="K185" s="111"/>
      <c r="L185" s="109"/>
    </row>
    <row r="186" spans="1:12" x14ac:dyDescent="0.25">
      <c r="A186" s="111"/>
      <c r="B186" s="111"/>
      <c r="C186" s="111"/>
      <c r="D186" s="113"/>
      <c r="E186" s="109"/>
      <c r="F186" s="111"/>
      <c r="G186" s="109"/>
      <c r="H186" s="109"/>
      <c r="I186" s="109"/>
      <c r="J186" s="109"/>
      <c r="K186" s="111"/>
      <c r="L186" s="109"/>
    </row>
    <row r="187" spans="1:12" x14ac:dyDescent="0.25">
      <c r="A187" s="111"/>
      <c r="B187" s="111"/>
      <c r="C187" s="111"/>
      <c r="D187" s="113"/>
      <c r="E187" s="109"/>
      <c r="F187" s="111"/>
      <c r="G187" s="109"/>
      <c r="H187" s="109"/>
      <c r="I187" s="109"/>
      <c r="J187" s="109"/>
      <c r="K187" s="111"/>
      <c r="L187" s="109"/>
    </row>
    <row r="188" spans="1:12" x14ac:dyDescent="0.25">
      <c r="A188" s="111"/>
      <c r="B188" s="111"/>
      <c r="C188" s="111"/>
      <c r="D188" s="113"/>
      <c r="E188" s="109"/>
      <c r="F188" s="111"/>
      <c r="G188" s="109"/>
      <c r="H188" s="109"/>
      <c r="I188" s="109"/>
      <c r="J188" s="109"/>
      <c r="K188" s="111"/>
      <c r="L188" s="109"/>
    </row>
    <row r="189" spans="1:12" x14ac:dyDescent="0.25">
      <c r="A189" s="111"/>
      <c r="B189" s="111"/>
      <c r="C189" s="111"/>
      <c r="D189" s="113"/>
      <c r="E189" s="109"/>
      <c r="F189" s="111"/>
      <c r="G189" s="109"/>
      <c r="H189" s="109"/>
      <c r="I189" s="109"/>
      <c r="J189" s="109"/>
      <c r="K189" s="111"/>
      <c r="L189" s="109"/>
    </row>
    <row r="190" spans="1:12" x14ac:dyDescent="0.25">
      <c r="A190" s="111"/>
      <c r="B190" s="111"/>
      <c r="C190" s="111"/>
      <c r="D190" s="113"/>
      <c r="E190" s="109"/>
      <c r="F190" s="111"/>
      <c r="G190" s="109"/>
      <c r="H190" s="109"/>
      <c r="I190" s="109"/>
      <c r="J190" s="109"/>
      <c r="K190" s="111"/>
      <c r="L190" s="109"/>
    </row>
    <row r="191" spans="1:12" x14ac:dyDescent="0.25">
      <c r="A191" s="111"/>
      <c r="B191" s="111"/>
      <c r="C191" s="111"/>
      <c r="D191" s="113"/>
      <c r="E191" s="109"/>
      <c r="F191" s="111"/>
      <c r="G191" s="109"/>
      <c r="H191" s="109"/>
      <c r="I191" s="109"/>
      <c r="J191" s="109"/>
      <c r="K191" s="111"/>
      <c r="L191" s="109"/>
    </row>
    <row r="192" spans="1:12" x14ac:dyDescent="0.25">
      <c r="A192" s="111"/>
      <c r="B192" s="111"/>
      <c r="C192" s="111"/>
      <c r="D192" s="113"/>
      <c r="E192" s="109"/>
      <c r="F192" s="111"/>
      <c r="G192" s="109"/>
      <c r="H192" s="109"/>
      <c r="I192" s="109"/>
      <c r="J192" s="109"/>
      <c r="K192" s="111"/>
      <c r="L192" s="109"/>
    </row>
    <row r="193" spans="1:12" x14ac:dyDescent="0.25">
      <c r="A193" s="111"/>
      <c r="B193" s="111"/>
      <c r="C193" s="111"/>
      <c r="D193" s="113"/>
      <c r="E193" s="109"/>
      <c r="F193" s="111"/>
      <c r="G193" s="109"/>
      <c r="H193" s="109"/>
      <c r="I193" s="109"/>
      <c r="J193" s="109"/>
      <c r="K193" s="111"/>
      <c r="L193" s="109"/>
    </row>
    <row r="194" spans="1:12" x14ac:dyDescent="0.25">
      <c r="A194" s="111"/>
      <c r="B194" s="111"/>
      <c r="C194" s="111"/>
      <c r="D194" s="113"/>
      <c r="E194" s="109"/>
      <c r="F194" s="111"/>
      <c r="G194" s="109"/>
      <c r="H194" s="109"/>
      <c r="I194" s="109"/>
      <c r="J194" s="109"/>
      <c r="K194" s="111"/>
      <c r="L194" s="109"/>
    </row>
    <row r="195" spans="1:12" x14ac:dyDescent="0.25">
      <c r="A195" s="111"/>
      <c r="B195" s="111"/>
      <c r="C195" s="111"/>
      <c r="D195" s="113"/>
      <c r="E195" s="109"/>
      <c r="F195" s="111"/>
      <c r="G195" s="109"/>
      <c r="H195" s="109"/>
      <c r="I195" s="109"/>
      <c r="J195" s="109"/>
      <c r="K195" s="111"/>
      <c r="L195" s="109"/>
    </row>
    <row r="196" spans="1:12" x14ac:dyDescent="0.25">
      <c r="A196" s="111"/>
      <c r="B196" s="111"/>
      <c r="C196" s="111"/>
      <c r="D196" s="113"/>
      <c r="E196" s="109"/>
      <c r="F196" s="111"/>
      <c r="G196" s="109"/>
      <c r="H196" s="109"/>
      <c r="I196" s="109"/>
      <c r="J196" s="109"/>
      <c r="K196" s="111"/>
      <c r="L196" s="109"/>
    </row>
    <row r="197" spans="1:12" x14ac:dyDescent="0.25">
      <c r="A197" s="111"/>
      <c r="B197" s="111"/>
      <c r="C197" s="111"/>
      <c r="D197" s="113"/>
      <c r="E197" s="109"/>
      <c r="F197" s="111"/>
      <c r="G197" s="109"/>
      <c r="H197" s="109"/>
      <c r="I197" s="109"/>
      <c r="J197" s="109"/>
      <c r="K197" s="111"/>
      <c r="L197" s="109"/>
    </row>
    <row r="198" spans="1:12" x14ac:dyDescent="0.25">
      <c r="A198" s="111"/>
      <c r="B198" s="111"/>
      <c r="C198" s="111"/>
      <c r="D198" s="113"/>
      <c r="E198" s="109"/>
      <c r="F198" s="111"/>
      <c r="G198" s="109"/>
      <c r="H198" s="109"/>
      <c r="I198" s="109"/>
      <c r="J198" s="109"/>
      <c r="K198" s="111"/>
      <c r="L198" s="109"/>
    </row>
    <row r="199" spans="1:12" x14ac:dyDescent="0.25">
      <c r="A199" s="111"/>
      <c r="B199" s="111"/>
      <c r="C199" s="111"/>
      <c r="D199" s="113"/>
      <c r="E199" s="109"/>
      <c r="F199" s="111"/>
      <c r="G199" s="109"/>
      <c r="H199" s="109"/>
      <c r="I199" s="109"/>
      <c r="J199" s="109"/>
      <c r="K199" s="111"/>
      <c r="L199" s="109"/>
    </row>
    <row r="200" spans="1:12" x14ac:dyDescent="0.25">
      <c r="A200" s="111"/>
      <c r="B200" s="111"/>
      <c r="C200" s="111"/>
      <c r="D200" s="113"/>
      <c r="E200" s="109"/>
      <c r="F200" s="111"/>
      <c r="G200" s="109"/>
      <c r="H200" s="109"/>
      <c r="I200" s="109"/>
      <c r="J200" s="109"/>
      <c r="K200" s="111"/>
      <c r="L200" s="109"/>
    </row>
    <row r="201" spans="1:12" x14ac:dyDescent="0.25">
      <c r="A201" s="111"/>
      <c r="B201" s="111"/>
      <c r="C201" s="111"/>
      <c r="D201" s="113"/>
      <c r="E201" s="109"/>
      <c r="F201" s="111"/>
      <c r="G201" s="109"/>
      <c r="H201" s="109"/>
      <c r="I201" s="109"/>
      <c r="J201" s="109"/>
      <c r="K201" s="111"/>
      <c r="L201" s="109"/>
    </row>
    <row r="202" spans="1:12" x14ac:dyDescent="0.25">
      <c r="A202" s="111"/>
      <c r="B202" s="111"/>
      <c r="C202" s="111"/>
      <c r="D202" s="113"/>
      <c r="E202" s="109"/>
      <c r="F202" s="111"/>
      <c r="G202" s="109"/>
      <c r="H202" s="109"/>
      <c r="I202" s="109"/>
      <c r="J202" s="109"/>
      <c r="K202" s="111"/>
      <c r="L202" s="109"/>
    </row>
    <row r="203" spans="1:12" x14ac:dyDescent="0.25">
      <c r="A203" s="111"/>
      <c r="B203" s="111"/>
      <c r="C203" s="111"/>
      <c r="D203" s="113"/>
      <c r="E203" s="109"/>
      <c r="F203" s="111"/>
      <c r="G203" s="109"/>
      <c r="H203" s="109"/>
      <c r="I203" s="109"/>
      <c r="J203" s="109"/>
      <c r="K203" s="111"/>
      <c r="L203" s="109"/>
    </row>
    <row r="204" spans="1:12" x14ac:dyDescent="0.25">
      <c r="A204" s="111"/>
      <c r="B204" s="111"/>
      <c r="C204" s="111"/>
      <c r="D204" s="113"/>
      <c r="E204" s="109"/>
      <c r="F204" s="111"/>
      <c r="G204" s="109"/>
      <c r="H204" s="109"/>
      <c r="I204" s="109"/>
      <c r="J204" s="109"/>
      <c r="K204" s="111"/>
      <c r="L204" s="109"/>
    </row>
    <row r="205" spans="1:12" x14ac:dyDescent="0.25">
      <c r="A205" s="111"/>
      <c r="B205" s="111"/>
      <c r="C205" s="111"/>
      <c r="D205" s="113"/>
      <c r="E205" s="109"/>
      <c r="F205" s="111"/>
      <c r="G205" s="109"/>
      <c r="H205" s="109"/>
      <c r="I205" s="109"/>
      <c r="J205" s="109"/>
      <c r="K205" s="111"/>
      <c r="L205" s="109"/>
    </row>
    <row r="206" spans="1:12" x14ac:dyDescent="0.25">
      <c r="A206" s="111"/>
      <c r="B206" s="111"/>
      <c r="C206" s="111"/>
      <c r="D206" s="113"/>
      <c r="E206" s="109"/>
      <c r="F206" s="111"/>
      <c r="G206" s="109"/>
      <c r="H206" s="109"/>
      <c r="I206" s="109"/>
      <c r="J206" s="109"/>
      <c r="K206" s="111"/>
      <c r="L206" s="109"/>
    </row>
    <row r="207" spans="1:12" x14ac:dyDescent="0.25">
      <c r="A207" s="111"/>
      <c r="B207" s="111"/>
      <c r="C207" s="111"/>
      <c r="D207" s="111"/>
      <c r="E207" s="109"/>
      <c r="F207" s="111"/>
      <c r="G207" s="109"/>
      <c r="H207" s="109"/>
      <c r="I207" s="109"/>
      <c r="J207" s="109"/>
      <c r="K207" s="111"/>
      <c r="L207" s="109"/>
    </row>
    <row r="208" spans="1:12" x14ac:dyDescent="0.25">
      <c r="A208" s="111"/>
      <c r="B208" s="111"/>
      <c r="C208" s="111"/>
      <c r="D208" s="111"/>
      <c r="E208" s="109"/>
      <c r="F208" s="111"/>
      <c r="G208" s="109"/>
      <c r="H208" s="109"/>
      <c r="I208" s="109"/>
      <c r="J208" s="109"/>
      <c r="K208" s="111"/>
      <c r="L208" s="109"/>
    </row>
    <row r="209" spans="1:12" x14ac:dyDescent="0.25">
      <c r="A209" s="111"/>
      <c r="B209" s="111"/>
      <c r="C209" s="111"/>
      <c r="D209" s="111"/>
      <c r="E209" s="109"/>
      <c r="F209" s="111"/>
      <c r="G209" s="109"/>
      <c r="H209" s="109"/>
      <c r="I209" s="109"/>
      <c r="J209" s="109"/>
      <c r="K209" s="111"/>
      <c r="L209" s="109"/>
    </row>
    <row r="210" spans="1:12" x14ac:dyDescent="0.25">
      <c r="A210" s="111"/>
      <c r="B210" s="111"/>
      <c r="C210" s="111"/>
      <c r="D210" s="111"/>
      <c r="E210" s="109"/>
      <c r="F210" s="111"/>
      <c r="G210" s="109"/>
      <c r="H210" s="109"/>
      <c r="I210" s="109"/>
      <c r="J210" s="109"/>
      <c r="K210" s="111"/>
      <c r="L210" s="109"/>
    </row>
    <row r="211" spans="1:12" x14ac:dyDescent="0.25">
      <c r="A211" s="111"/>
      <c r="B211" s="111"/>
      <c r="C211" s="111"/>
      <c r="D211" s="111"/>
      <c r="E211" s="109"/>
      <c r="F211" s="111"/>
      <c r="G211" s="109"/>
      <c r="H211" s="109"/>
      <c r="I211" s="109"/>
      <c r="J211" s="109"/>
      <c r="K211" s="111"/>
      <c r="L211" s="109"/>
    </row>
    <row r="212" spans="1:12" x14ac:dyDescent="0.25">
      <c r="A212" s="111"/>
      <c r="B212" s="111"/>
      <c r="C212" s="111"/>
      <c r="D212" s="111"/>
      <c r="E212" s="109"/>
      <c r="F212" s="111"/>
      <c r="G212" s="109"/>
      <c r="H212" s="109"/>
      <c r="I212" s="109"/>
      <c r="J212" s="109"/>
      <c r="K212" s="111"/>
      <c r="L212" s="109"/>
    </row>
    <row r="213" spans="1:12" x14ac:dyDescent="0.25">
      <c r="A213" s="111"/>
      <c r="B213" s="111"/>
      <c r="C213" s="111"/>
      <c r="D213" s="111"/>
      <c r="E213" s="109"/>
      <c r="F213" s="111"/>
      <c r="G213" s="109"/>
      <c r="H213" s="109"/>
      <c r="I213" s="109"/>
      <c r="J213" s="109"/>
      <c r="K213" s="111"/>
      <c r="L213" s="109"/>
    </row>
    <row r="214" spans="1:12" x14ac:dyDescent="0.25">
      <c r="A214" s="111"/>
      <c r="B214" s="111"/>
      <c r="C214" s="111"/>
      <c r="D214" s="111"/>
      <c r="E214" s="109"/>
      <c r="F214" s="111"/>
      <c r="G214" s="109"/>
      <c r="H214" s="109"/>
      <c r="I214" s="109"/>
      <c r="J214" s="109"/>
      <c r="K214" s="111"/>
      <c r="L214" s="109"/>
    </row>
    <row r="215" spans="1:12" x14ac:dyDescent="0.25">
      <c r="A215" s="111"/>
      <c r="B215" s="111"/>
      <c r="C215" s="111"/>
      <c r="D215" s="111"/>
      <c r="E215" s="109"/>
      <c r="F215" s="111"/>
      <c r="G215" s="109"/>
      <c r="H215" s="109"/>
      <c r="I215" s="109"/>
      <c r="J215" s="109"/>
      <c r="K215" s="111"/>
      <c r="L215" s="109"/>
    </row>
    <row r="216" spans="1:12" x14ac:dyDescent="0.25">
      <c r="A216" s="111"/>
      <c r="B216" s="111"/>
      <c r="C216" s="111"/>
      <c r="D216" s="111"/>
      <c r="E216" s="109"/>
      <c r="F216" s="111"/>
      <c r="G216" s="109"/>
      <c r="H216" s="109"/>
      <c r="I216" s="109"/>
      <c r="J216" s="109"/>
      <c r="K216" s="111"/>
      <c r="L216" s="109"/>
    </row>
    <row r="217" spans="1:12" x14ac:dyDescent="0.25">
      <c r="A217" s="111"/>
      <c r="B217" s="111"/>
      <c r="C217" s="111"/>
      <c r="D217" s="111"/>
      <c r="E217" s="109"/>
      <c r="F217" s="111"/>
      <c r="G217" s="109"/>
      <c r="H217" s="109"/>
      <c r="I217" s="109"/>
      <c r="J217" s="109"/>
      <c r="K217" s="111"/>
      <c r="L217" s="109"/>
    </row>
    <row r="218" spans="1:12" x14ac:dyDescent="0.25">
      <c r="A218" s="111"/>
      <c r="B218" s="111"/>
      <c r="C218" s="111"/>
      <c r="D218" s="111"/>
      <c r="E218" s="109"/>
      <c r="F218" s="111"/>
      <c r="G218" s="109"/>
      <c r="H218" s="109"/>
      <c r="I218" s="109"/>
      <c r="J218" s="109"/>
      <c r="K218" s="111"/>
      <c r="L218" s="109"/>
    </row>
    <row r="219" spans="1:12" x14ac:dyDescent="0.25">
      <c r="A219" s="111"/>
      <c r="B219" s="111"/>
      <c r="C219" s="111"/>
      <c r="D219" s="111"/>
      <c r="E219" s="109"/>
      <c r="F219" s="111"/>
      <c r="G219" s="109"/>
      <c r="H219" s="109"/>
      <c r="I219" s="109"/>
      <c r="J219" s="109"/>
      <c r="K219" s="111"/>
      <c r="L219" s="109"/>
    </row>
    <row r="220" spans="1:12" x14ac:dyDescent="0.25">
      <c r="A220" s="111"/>
      <c r="B220" s="111"/>
      <c r="C220" s="111"/>
      <c r="D220" s="111"/>
      <c r="E220" s="109"/>
      <c r="F220" s="111"/>
      <c r="G220" s="109"/>
      <c r="H220" s="109"/>
      <c r="I220" s="109"/>
      <c r="J220" s="109"/>
      <c r="K220" s="111"/>
      <c r="L220" s="109"/>
    </row>
    <row r="221" spans="1:12" x14ac:dyDescent="0.25">
      <c r="A221" s="111"/>
      <c r="B221" s="111"/>
      <c r="C221" s="111"/>
      <c r="D221" s="111"/>
      <c r="E221" s="109"/>
      <c r="F221" s="111"/>
      <c r="G221" s="109"/>
      <c r="H221" s="109"/>
      <c r="I221" s="109"/>
      <c r="J221" s="109"/>
      <c r="K221" s="111"/>
      <c r="L221" s="109"/>
    </row>
    <row r="222" spans="1:12" x14ac:dyDescent="0.25">
      <c r="A222" s="111"/>
      <c r="B222" s="111"/>
      <c r="C222" s="111"/>
      <c r="D222" s="111"/>
      <c r="E222" s="109"/>
      <c r="F222" s="111"/>
      <c r="G222" s="109"/>
      <c r="H222" s="109"/>
      <c r="I222" s="109"/>
      <c r="J222" s="109"/>
      <c r="K222" s="111"/>
      <c r="L222" s="109"/>
    </row>
    <row r="223" spans="1:12" x14ac:dyDescent="0.25">
      <c r="A223" s="111"/>
      <c r="B223" s="111"/>
      <c r="C223" s="111"/>
      <c r="D223" s="111"/>
      <c r="E223" s="109"/>
      <c r="F223" s="111"/>
      <c r="G223" s="109"/>
      <c r="H223" s="109"/>
      <c r="I223" s="109"/>
      <c r="J223" s="109"/>
      <c r="K223" s="111"/>
      <c r="L223" s="109"/>
    </row>
    <row r="224" spans="1:12" x14ac:dyDescent="0.25">
      <c r="A224" s="111"/>
      <c r="B224" s="111"/>
      <c r="C224" s="111"/>
      <c r="D224" s="111"/>
      <c r="E224" s="109"/>
      <c r="F224" s="111"/>
      <c r="G224" s="109"/>
      <c r="H224" s="109"/>
      <c r="I224" s="109"/>
      <c r="J224" s="109"/>
      <c r="K224" s="111"/>
      <c r="L224" s="109"/>
    </row>
    <row r="225" spans="1:12" x14ac:dyDescent="0.25">
      <c r="A225" s="111"/>
      <c r="B225" s="111"/>
      <c r="C225" s="111"/>
      <c r="D225" s="111"/>
      <c r="E225" s="109"/>
      <c r="F225" s="111"/>
      <c r="G225" s="109"/>
      <c r="H225" s="109"/>
      <c r="I225" s="109"/>
      <c r="J225" s="109"/>
      <c r="K225" s="111"/>
      <c r="L225" s="109"/>
    </row>
    <row r="226" spans="1:12" x14ac:dyDescent="0.25">
      <c r="A226" s="111"/>
      <c r="B226" s="111"/>
      <c r="C226" s="111"/>
      <c r="D226" s="111"/>
      <c r="E226" s="109"/>
      <c r="F226" s="111"/>
      <c r="G226" s="109"/>
      <c r="H226" s="109"/>
      <c r="I226" s="109"/>
      <c r="J226" s="109"/>
      <c r="K226" s="111"/>
      <c r="L226" s="109"/>
    </row>
    <row r="227" spans="1:12" x14ac:dyDescent="0.25">
      <c r="A227" s="111"/>
      <c r="B227" s="111"/>
      <c r="C227" s="111"/>
      <c r="D227" s="111"/>
      <c r="E227" s="109"/>
      <c r="F227" s="111"/>
      <c r="G227" s="109"/>
      <c r="H227" s="109"/>
      <c r="I227" s="109"/>
      <c r="J227" s="109"/>
      <c r="K227" s="111"/>
      <c r="L227" s="109"/>
    </row>
    <row r="228" spans="1:12" x14ac:dyDescent="0.25">
      <c r="A228" s="111"/>
      <c r="B228" s="111"/>
      <c r="C228" s="111"/>
      <c r="D228" s="111"/>
      <c r="E228" s="109"/>
      <c r="F228" s="111"/>
      <c r="G228" s="109"/>
      <c r="H228" s="109"/>
      <c r="I228" s="109"/>
      <c r="J228" s="109"/>
      <c r="K228" s="111"/>
      <c r="L228" s="109"/>
    </row>
    <row r="229" spans="1:12" x14ac:dyDescent="0.25">
      <c r="A229" s="111"/>
      <c r="B229" s="111"/>
      <c r="C229" s="111"/>
      <c r="D229" s="111"/>
      <c r="E229" s="109"/>
      <c r="F229" s="111"/>
      <c r="G229" s="109"/>
      <c r="H229" s="109"/>
      <c r="I229" s="109"/>
      <c r="J229" s="109"/>
      <c r="K229" s="111"/>
      <c r="L229" s="109"/>
    </row>
    <row r="230" spans="1:12" x14ac:dyDescent="0.25">
      <c r="A230" s="111"/>
      <c r="B230" s="111"/>
      <c r="C230" s="111"/>
      <c r="D230" s="111"/>
      <c r="E230" s="109"/>
      <c r="F230" s="111"/>
      <c r="G230" s="109"/>
      <c r="H230" s="109"/>
      <c r="I230" s="109"/>
      <c r="J230" s="109"/>
      <c r="K230" s="111"/>
      <c r="L230" s="109"/>
    </row>
    <row r="231" spans="1:12" x14ac:dyDescent="0.25">
      <c r="A231" s="111"/>
      <c r="B231" s="111"/>
      <c r="C231" s="111"/>
      <c r="D231" s="111"/>
      <c r="E231" s="109"/>
      <c r="F231" s="111"/>
      <c r="G231" s="109"/>
      <c r="H231" s="109"/>
      <c r="I231" s="109"/>
      <c r="J231" s="109"/>
      <c r="K231" s="111"/>
      <c r="L231" s="109"/>
    </row>
    <row r="232" spans="1:12" x14ac:dyDescent="0.25">
      <c r="A232" s="111"/>
      <c r="B232" s="111"/>
      <c r="C232" s="111"/>
      <c r="D232" s="111"/>
      <c r="E232" s="109"/>
      <c r="F232" s="111"/>
      <c r="G232" s="109"/>
      <c r="H232" s="109"/>
      <c r="I232" s="109"/>
      <c r="J232" s="109"/>
      <c r="K232" s="111"/>
      <c r="L232" s="109"/>
    </row>
    <row r="233" spans="1:12" x14ac:dyDescent="0.25">
      <c r="A233" s="111"/>
      <c r="B233" s="111"/>
      <c r="C233" s="111"/>
      <c r="D233" s="111"/>
      <c r="E233" s="109"/>
      <c r="F233" s="111"/>
      <c r="G233" s="109"/>
      <c r="H233" s="109"/>
      <c r="I233" s="109"/>
      <c r="J233" s="109"/>
      <c r="K233" s="111"/>
      <c r="L233" s="109"/>
    </row>
    <row r="234" spans="1:12" x14ac:dyDescent="0.25">
      <c r="A234" s="111"/>
      <c r="B234" s="111"/>
      <c r="C234" s="111"/>
      <c r="D234" s="111"/>
      <c r="E234" s="109"/>
      <c r="F234" s="111"/>
      <c r="G234" s="109"/>
      <c r="H234" s="109"/>
      <c r="I234" s="109"/>
      <c r="J234" s="109"/>
      <c r="K234" s="111"/>
      <c r="L234" s="109"/>
    </row>
    <row r="235" spans="1:12" x14ac:dyDescent="0.25">
      <c r="A235" s="111"/>
      <c r="B235" s="111"/>
      <c r="C235" s="111"/>
      <c r="D235" s="111"/>
      <c r="E235" s="109"/>
      <c r="F235" s="111"/>
      <c r="G235" s="109"/>
      <c r="H235" s="109"/>
      <c r="I235" s="109"/>
      <c r="J235" s="109"/>
      <c r="K235" s="111"/>
      <c r="L235" s="109"/>
    </row>
    <row r="236" spans="1:12" x14ac:dyDescent="0.25">
      <c r="A236" s="111"/>
      <c r="B236" s="111"/>
      <c r="C236" s="111"/>
      <c r="D236" s="111"/>
      <c r="E236" s="109"/>
      <c r="F236" s="111"/>
      <c r="G236" s="109"/>
      <c r="H236" s="109"/>
      <c r="I236" s="109"/>
      <c r="J236" s="109"/>
      <c r="K236" s="111"/>
      <c r="L236" s="109"/>
    </row>
    <row r="237" spans="1:12" x14ac:dyDescent="0.25">
      <c r="A237" s="111"/>
      <c r="B237" s="111"/>
      <c r="C237" s="111"/>
      <c r="D237" s="111"/>
      <c r="E237" s="109"/>
      <c r="F237" s="111"/>
      <c r="G237" s="109"/>
      <c r="H237" s="109"/>
      <c r="I237" s="109"/>
      <c r="J237" s="109"/>
      <c r="K237" s="111"/>
      <c r="L237" s="109"/>
    </row>
    <row r="238" spans="1:12" x14ac:dyDescent="0.25">
      <c r="A238" s="111"/>
      <c r="B238" s="111"/>
      <c r="C238" s="111"/>
      <c r="D238" s="111"/>
      <c r="E238" s="109"/>
      <c r="F238" s="111"/>
      <c r="G238" s="109"/>
      <c r="H238" s="109"/>
      <c r="I238" s="109"/>
      <c r="J238" s="109"/>
      <c r="K238" s="111"/>
      <c r="L238" s="109"/>
    </row>
    <row r="239" spans="1:12" x14ac:dyDescent="0.25">
      <c r="A239" s="111"/>
      <c r="B239" s="111"/>
      <c r="C239" s="111"/>
      <c r="D239" s="111"/>
      <c r="E239" s="109"/>
      <c r="F239" s="111"/>
      <c r="G239" s="109"/>
      <c r="H239" s="109"/>
      <c r="I239" s="109"/>
      <c r="J239" s="109"/>
      <c r="K239" s="111"/>
      <c r="L239" s="109"/>
    </row>
    <row r="240" spans="1:12" x14ac:dyDescent="0.25">
      <c r="A240" s="111"/>
      <c r="B240" s="111"/>
      <c r="C240" s="111"/>
      <c r="D240" s="111"/>
      <c r="E240" s="109"/>
      <c r="F240" s="111"/>
      <c r="G240" s="109"/>
      <c r="H240" s="109"/>
      <c r="I240" s="109"/>
      <c r="J240" s="109"/>
      <c r="K240" s="111"/>
      <c r="L240" s="109"/>
    </row>
    <row r="241" spans="1:12" x14ac:dyDescent="0.25">
      <c r="A241" s="111"/>
      <c r="B241" s="111"/>
      <c r="C241" s="111"/>
      <c r="D241" s="111"/>
      <c r="E241" s="109"/>
      <c r="F241" s="111"/>
      <c r="G241" s="109"/>
      <c r="H241" s="109"/>
      <c r="I241" s="109"/>
      <c r="J241" s="109"/>
      <c r="K241" s="111"/>
      <c r="L241" s="109"/>
    </row>
    <row r="242" spans="1:12" x14ac:dyDescent="0.25">
      <c r="A242" s="111"/>
      <c r="B242" s="111"/>
      <c r="C242" s="111"/>
      <c r="D242" s="111"/>
      <c r="E242" s="109"/>
      <c r="F242" s="111"/>
      <c r="G242" s="109"/>
      <c r="H242" s="109"/>
      <c r="I242" s="109"/>
      <c r="J242" s="109"/>
      <c r="K242" s="111"/>
      <c r="L242" s="109"/>
    </row>
    <row r="243" spans="1:12" x14ac:dyDescent="0.25">
      <c r="A243" s="111"/>
      <c r="B243" s="111"/>
      <c r="C243" s="111"/>
      <c r="D243" s="111"/>
      <c r="E243" s="109"/>
      <c r="F243" s="111"/>
      <c r="G243" s="109"/>
      <c r="H243" s="109"/>
      <c r="I243" s="109"/>
      <c r="J243" s="109"/>
      <c r="K243" s="111"/>
      <c r="L243" s="109"/>
    </row>
    <row r="244" spans="1:12" x14ac:dyDescent="0.25">
      <c r="A244" s="111"/>
      <c r="B244" s="111"/>
      <c r="C244" s="111"/>
      <c r="D244" s="111"/>
      <c r="E244" s="109"/>
      <c r="F244" s="111"/>
      <c r="G244" s="109"/>
      <c r="H244" s="109"/>
      <c r="I244" s="109"/>
      <c r="J244" s="109"/>
      <c r="K244" s="111"/>
      <c r="L244" s="109"/>
    </row>
    <row r="245" spans="1:12" x14ac:dyDescent="0.25">
      <c r="A245" s="111"/>
      <c r="B245" s="111"/>
      <c r="C245" s="111"/>
      <c r="D245" s="111"/>
      <c r="E245" s="109"/>
      <c r="F245" s="111"/>
      <c r="G245" s="109"/>
      <c r="H245" s="109"/>
      <c r="I245" s="109"/>
      <c r="J245" s="109"/>
      <c r="K245" s="111"/>
      <c r="L245" s="109"/>
    </row>
    <row r="246" spans="1:12" x14ac:dyDescent="0.25">
      <c r="A246" s="111"/>
      <c r="B246" s="111"/>
      <c r="C246" s="111"/>
      <c r="D246" s="111"/>
      <c r="E246" s="109"/>
      <c r="F246" s="111"/>
      <c r="G246" s="109"/>
      <c r="H246" s="109"/>
      <c r="I246" s="109"/>
      <c r="J246" s="109"/>
      <c r="K246" s="111"/>
      <c r="L246" s="109"/>
    </row>
    <row r="247" spans="1:12" x14ac:dyDescent="0.25">
      <c r="A247" s="111"/>
      <c r="B247" s="111"/>
      <c r="C247" s="111"/>
      <c r="D247" s="111"/>
      <c r="E247" s="109"/>
      <c r="F247" s="111"/>
      <c r="G247" s="109"/>
      <c r="H247" s="109"/>
      <c r="I247" s="109"/>
      <c r="J247" s="109"/>
      <c r="K247" s="111"/>
      <c r="L247" s="109"/>
    </row>
    <row r="248" spans="1:12" x14ac:dyDescent="0.25">
      <c r="A248" s="111"/>
      <c r="B248" s="111"/>
      <c r="C248" s="111"/>
      <c r="D248" s="111"/>
      <c r="E248" s="109"/>
      <c r="F248" s="111"/>
      <c r="G248" s="109"/>
      <c r="H248" s="109"/>
      <c r="I248" s="109"/>
      <c r="J248" s="109"/>
      <c r="K248" s="111"/>
      <c r="L248" s="109"/>
    </row>
    <row r="249" spans="1:12" x14ac:dyDescent="0.25">
      <c r="A249" s="111"/>
      <c r="B249" s="111"/>
      <c r="C249" s="111"/>
      <c r="D249" s="111"/>
      <c r="E249" s="109"/>
      <c r="F249" s="111"/>
      <c r="G249" s="109"/>
      <c r="H249" s="109"/>
      <c r="I249" s="109"/>
      <c r="J249" s="109"/>
      <c r="K249" s="111"/>
      <c r="L249" s="109"/>
    </row>
    <row r="250" spans="1:12" x14ac:dyDescent="0.25">
      <c r="A250" s="111"/>
      <c r="B250" s="111"/>
      <c r="C250" s="111"/>
      <c r="D250" s="111"/>
      <c r="E250" s="109"/>
      <c r="F250" s="111"/>
      <c r="G250" s="109"/>
      <c r="H250" s="109"/>
      <c r="I250" s="109"/>
      <c r="J250" s="109"/>
      <c r="K250" s="111"/>
      <c r="L250" s="109"/>
    </row>
    <row r="251" spans="1:12" x14ac:dyDescent="0.25">
      <c r="A251" s="111"/>
      <c r="B251" s="111"/>
      <c r="C251" s="111"/>
      <c r="D251" s="111"/>
      <c r="E251" s="109"/>
      <c r="F251" s="111"/>
      <c r="G251" s="109"/>
      <c r="H251" s="109"/>
      <c r="I251" s="109"/>
      <c r="J251" s="109"/>
      <c r="K251" s="111"/>
      <c r="L251" s="109"/>
    </row>
    <row r="252" spans="1:12" x14ac:dyDescent="0.25">
      <c r="A252" s="111"/>
      <c r="B252" s="111"/>
      <c r="C252" s="111"/>
      <c r="D252" s="111"/>
      <c r="E252" s="109"/>
      <c r="F252" s="111"/>
      <c r="G252" s="109"/>
      <c r="H252" s="109"/>
      <c r="I252" s="109"/>
      <c r="J252" s="109"/>
      <c r="K252" s="111"/>
      <c r="L252" s="109"/>
    </row>
    <row r="253" spans="1:12" x14ac:dyDescent="0.25">
      <c r="A253" s="111"/>
      <c r="B253" s="111"/>
      <c r="C253" s="111"/>
      <c r="D253" s="111"/>
      <c r="E253" s="109"/>
      <c r="F253" s="111"/>
      <c r="G253" s="109"/>
      <c r="H253" s="109"/>
      <c r="I253" s="109"/>
      <c r="J253" s="109"/>
      <c r="K253" s="111"/>
      <c r="L253" s="109"/>
    </row>
    <row r="254" spans="1:12" x14ac:dyDescent="0.25">
      <c r="A254" s="111"/>
      <c r="B254" s="111"/>
      <c r="C254" s="111"/>
      <c r="D254" s="111"/>
      <c r="E254" s="109"/>
      <c r="F254" s="111"/>
      <c r="G254" s="109"/>
      <c r="H254" s="109"/>
      <c r="I254" s="109"/>
      <c r="J254" s="109"/>
      <c r="K254" s="111"/>
      <c r="L254" s="109"/>
    </row>
    <row r="255" spans="1:12" x14ac:dyDescent="0.25">
      <c r="A255" s="111"/>
      <c r="B255" s="111"/>
      <c r="C255" s="111"/>
      <c r="D255" s="111"/>
      <c r="E255" s="109"/>
      <c r="F255" s="111"/>
      <c r="G255" s="109"/>
      <c r="H255" s="109"/>
      <c r="I255" s="109"/>
      <c r="J255" s="109"/>
      <c r="K255" s="111"/>
      <c r="L255" s="109"/>
    </row>
    <row r="256" spans="1:12" x14ac:dyDescent="0.25">
      <c r="A256" s="111"/>
      <c r="B256" s="111"/>
      <c r="C256" s="111"/>
      <c r="D256" s="111"/>
      <c r="E256" s="109"/>
      <c r="F256" s="111"/>
      <c r="G256" s="109"/>
      <c r="H256" s="109"/>
      <c r="I256" s="109"/>
      <c r="J256" s="109"/>
      <c r="K256" s="111"/>
      <c r="L256" s="109"/>
    </row>
    <row r="257" spans="1:12" x14ac:dyDescent="0.25">
      <c r="A257" s="111"/>
      <c r="B257" s="111"/>
      <c r="C257" s="111"/>
      <c r="D257" s="111"/>
      <c r="E257" s="109"/>
      <c r="F257" s="111"/>
      <c r="G257" s="109"/>
      <c r="H257" s="109"/>
      <c r="I257" s="109"/>
      <c r="J257" s="109"/>
      <c r="K257" s="111"/>
      <c r="L257" s="109"/>
    </row>
    <row r="258" spans="1:12" x14ac:dyDescent="0.25">
      <c r="A258" s="111"/>
      <c r="B258" s="111"/>
      <c r="C258" s="111"/>
      <c r="D258" s="111"/>
      <c r="E258" s="109"/>
      <c r="F258" s="111"/>
      <c r="G258" s="109"/>
      <c r="H258" s="109"/>
      <c r="I258" s="109"/>
      <c r="J258" s="109"/>
      <c r="K258" s="111"/>
      <c r="L258" s="109"/>
    </row>
    <row r="259" spans="1:12" x14ac:dyDescent="0.25">
      <c r="A259" s="111"/>
      <c r="B259" s="111"/>
      <c r="C259" s="111"/>
      <c r="D259" s="111"/>
      <c r="E259" s="109"/>
      <c r="F259" s="111"/>
      <c r="G259" s="109"/>
      <c r="H259" s="109"/>
      <c r="I259" s="109"/>
      <c r="J259" s="109"/>
      <c r="K259" s="111"/>
      <c r="L259" s="109"/>
    </row>
    <row r="260" spans="1:12" x14ac:dyDescent="0.25">
      <c r="A260" s="111"/>
      <c r="B260" s="111"/>
      <c r="C260" s="111"/>
      <c r="D260" s="111"/>
      <c r="E260" s="109"/>
      <c r="F260" s="111"/>
      <c r="G260" s="109"/>
      <c r="H260" s="109"/>
      <c r="I260" s="109"/>
      <c r="J260" s="109"/>
      <c r="K260" s="111"/>
      <c r="L260" s="109"/>
    </row>
    <row r="261" spans="1:12" x14ac:dyDescent="0.25">
      <c r="A261" s="111"/>
      <c r="B261" s="111"/>
      <c r="C261" s="111"/>
      <c r="D261" s="111"/>
      <c r="E261" s="109"/>
      <c r="F261" s="111"/>
      <c r="G261" s="109"/>
      <c r="H261" s="109"/>
      <c r="I261" s="109"/>
      <c r="J261" s="109"/>
      <c r="K261" s="111"/>
      <c r="L261" s="109"/>
    </row>
    <row r="262" spans="1:12" x14ac:dyDescent="0.25">
      <c r="A262" s="111"/>
      <c r="B262" s="111"/>
      <c r="C262" s="111"/>
      <c r="D262" s="111"/>
      <c r="E262" s="109"/>
      <c r="F262" s="111"/>
      <c r="G262" s="109"/>
      <c r="H262" s="109"/>
      <c r="I262" s="109"/>
      <c r="J262" s="109"/>
      <c r="K262" s="111"/>
      <c r="L262" s="109"/>
    </row>
    <row r="263" spans="1:12" x14ac:dyDescent="0.25">
      <c r="A263" s="111"/>
      <c r="B263" s="111"/>
      <c r="C263" s="111"/>
      <c r="D263" s="111"/>
      <c r="E263" s="109"/>
      <c r="F263" s="111"/>
      <c r="G263" s="109"/>
      <c r="H263" s="109"/>
      <c r="I263" s="109"/>
      <c r="J263" s="109"/>
      <c r="K263" s="111"/>
      <c r="L263" s="109"/>
    </row>
    <row r="264" spans="1:12" x14ac:dyDescent="0.25">
      <c r="A264" s="111"/>
      <c r="B264" s="111"/>
      <c r="C264" s="111"/>
      <c r="D264" s="111"/>
      <c r="E264" s="109"/>
      <c r="F264" s="111"/>
      <c r="G264" s="109"/>
      <c r="H264" s="109"/>
      <c r="I264" s="109"/>
      <c r="J264" s="109"/>
      <c r="K264" s="111"/>
      <c r="L264" s="109"/>
    </row>
    <row r="265" spans="1:12" x14ac:dyDescent="0.25">
      <c r="A265" s="111"/>
      <c r="B265" s="111"/>
      <c r="C265" s="111"/>
      <c r="D265" s="111"/>
      <c r="E265" s="109"/>
      <c r="F265" s="111"/>
      <c r="G265" s="109"/>
      <c r="H265" s="109"/>
      <c r="I265" s="109"/>
      <c r="J265" s="109"/>
      <c r="K265" s="111"/>
      <c r="L265" s="109"/>
    </row>
    <row r="266" spans="1:12" x14ac:dyDescent="0.25">
      <c r="A266" s="111"/>
      <c r="B266" s="111"/>
      <c r="C266" s="111"/>
      <c r="D266" s="111"/>
      <c r="E266" s="109"/>
      <c r="F266" s="111"/>
      <c r="G266" s="109"/>
      <c r="H266" s="109"/>
      <c r="I266" s="109"/>
      <c r="J266" s="109"/>
      <c r="K266" s="111"/>
      <c r="L266" s="109"/>
    </row>
    <row r="267" spans="1:12" x14ac:dyDescent="0.25">
      <c r="A267" s="111"/>
      <c r="B267" s="111"/>
      <c r="C267" s="111"/>
      <c r="D267" s="111"/>
      <c r="E267" s="109"/>
      <c r="F267" s="111"/>
      <c r="G267" s="109"/>
      <c r="H267" s="109"/>
      <c r="I267" s="109"/>
      <c r="J267" s="109"/>
      <c r="K267" s="111"/>
      <c r="L267" s="109"/>
    </row>
    <row r="268" spans="1:12" x14ac:dyDescent="0.25">
      <c r="A268" s="111"/>
      <c r="B268" s="111"/>
      <c r="C268" s="111"/>
      <c r="D268" s="111"/>
      <c r="E268" s="109"/>
      <c r="F268" s="111"/>
      <c r="G268" s="109"/>
      <c r="H268" s="109"/>
      <c r="I268" s="109"/>
      <c r="J268" s="109"/>
      <c r="K268" s="111"/>
      <c r="L268" s="109"/>
    </row>
    <row r="269" spans="1:12" x14ac:dyDescent="0.25">
      <c r="A269" s="111"/>
      <c r="B269" s="111"/>
      <c r="C269" s="111"/>
      <c r="D269" s="111"/>
      <c r="E269" s="109"/>
      <c r="F269" s="111"/>
      <c r="G269" s="109"/>
      <c r="H269" s="109"/>
      <c r="I269" s="109"/>
      <c r="J269" s="109"/>
      <c r="K269" s="111"/>
      <c r="L269" s="109"/>
    </row>
    <row r="270" spans="1:12" x14ac:dyDescent="0.25">
      <c r="A270" s="111"/>
      <c r="B270" s="111"/>
      <c r="C270" s="111"/>
      <c r="D270" s="111"/>
      <c r="E270" s="109"/>
      <c r="F270" s="111"/>
      <c r="G270" s="109"/>
      <c r="H270" s="109"/>
      <c r="I270" s="109"/>
      <c r="J270" s="109"/>
      <c r="K270" s="111"/>
      <c r="L270" s="109"/>
    </row>
    <row r="271" spans="1:12" x14ac:dyDescent="0.25">
      <c r="A271" s="111"/>
      <c r="B271" s="111"/>
      <c r="C271" s="111"/>
      <c r="D271" s="111"/>
      <c r="E271" s="109"/>
      <c r="F271" s="111"/>
      <c r="G271" s="109"/>
      <c r="H271" s="109"/>
      <c r="I271" s="109"/>
      <c r="J271" s="109"/>
      <c r="K271" s="111"/>
      <c r="L271" s="109"/>
    </row>
    <row r="272" spans="1:12" x14ac:dyDescent="0.25">
      <c r="A272" s="111"/>
      <c r="B272" s="111"/>
      <c r="C272" s="111"/>
      <c r="D272" s="111"/>
      <c r="E272" s="109"/>
      <c r="F272" s="111"/>
      <c r="G272" s="109"/>
      <c r="H272" s="109"/>
      <c r="I272" s="109"/>
      <c r="J272" s="109"/>
      <c r="K272" s="111"/>
      <c r="L272" s="109"/>
    </row>
    <row r="273" spans="1:12" x14ac:dyDescent="0.25">
      <c r="A273" s="111"/>
      <c r="B273" s="111"/>
      <c r="C273" s="111"/>
      <c r="D273" s="111"/>
      <c r="E273" s="109"/>
      <c r="F273" s="111"/>
      <c r="G273" s="109"/>
      <c r="H273" s="109"/>
      <c r="I273" s="109"/>
      <c r="J273" s="109"/>
      <c r="K273" s="111"/>
      <c r="L273" s="109"/>
    </row>
    <row r="274" spans="1:12" x14ac:dyDescent="0.25">
      <c r="A274" s="111"/>
      <c r="B274" s="111"/>
      <c r="C274" s="111"/>
      <c r="D274" s="111"/>
      <c r="E274" s="109"/>
      <c r="F274" s="111"/>
      <c r="G274" s="109"/>
      <c r="H274" s="109"/>
      <c r="I274" s="109"/>
      <c r="J274" s="109"/>
      <c r="K274" s="111"/>
      <c r="L274" s="109"/>
    </row>
    <row r="275" spans="1:12" x14ac:dyDescent="0.25">
      <c r="A275" s="111"/>
      <c r="B275" s="111"/>
      <c r="C275" s="111"/>
      <c r="D275" s="111"/>
      <c r="E275" s="109"/>
      <c r="F275" s="111"/>
      <c r="G275" s="109"/>
      <c r="H275" s="109"/>
      <c r="I275" s="109"/>
      <c r="J275" s="109"/>
      <c r="K275" s="111"/>
      <c r="L275" s="109"/>
    </row>
    <row r="276" spans="1:12" x14ac:dyDescent="0.25">
      <c r="A276" s="111"/>
      <c r="B276" s="111"/>
      <c r="C276" s="111"/>
      <c r="D276" s="111"/>
      <c r="E276" s="109"/>
      <c r="F276" s="111"/>
      <c r="G276" s="109"/>
      <c r="H276" s="109"/>
      <c r="I276" s="109"/>
      <c r="J276" s="109"/>
      <c r="K276" s="111"/>
      <c r="L276" s="109"/>
    </row>
    <row r="277" spans="1:12" x14ac:dyDescent="0.25">
      <c r="A277" s="111"/>
      <c r="B277" s="111"/>
      <c r="C277" s="111"/>
      <c r="D277" s="111"/>
      <c r="E277" s="109"/>
      <c r="F277" s="111"/>
      <c r="G277" s="109"/>
      <c r="H277" s="109"/>
      <c r="I277" s="109"/>
      <c r="J277" s="109"/>
      <c r="K277" s="111"/>
      <c r="L277" s="109"/>
    </row>
    <row r="278" spans="1:12" x14ac:dyDescent="0.25">
      <c r="A278" s="111"/>
      <c r="B278" s="111"/>
      <c r="C278" s="111"/>
      <c r="D278" s="111"/>
      <c r="E278" s="109"/>
      <c r="F278" s="111"/>
      <c r="G278" s="109"/>
      <c r="H278" s="109"/>
      <c r="I278" s="109"/>
      <c r="J278" s="109"/>
      <c r="K278" s="111"/>
      <c r="L278" s="109"/>
    </row>
    <row r="279" spans="1:12" x14ac:dyDescent="0.25">
      <c r="A279" s="111"/>
      <c r="B279" s="111"/>
      <c r="C279" s="111"/>
      <c r="D279" s="111"/>
      <c r="E279" s="109"/>
      <c r="F279" s="111"/>
      <c r="G279" s="109"/>
      <c r="H279" s="109"/>
      <c r="I279" s="109"/>
      <c r="J279" s="109"/>
      <c r="K279" s="111"/>
      <c r="L279" s="109"/>
    </row>
    <row r="280" spans="1:12" x14ac:dyDescent="0.25">
      <c r="A280" s="111"/>
      <c r="B280" s="111"/>
      <c r="C280" s="111"/>
      <c r="D280" s="111"/>
      <c r="E280" s="109"/>
      <c r="F280" s="111"/>
      <c r="G280" s="109"/>
      <c r="H280" s="109"/>
      <c r="I280" s="109"/>
      <c r="J280" s="109"/>
      <c r="K280" s="111"/>
      <c r="L280" s="109"/>
    </row>
    <row r="281" spans="1:12" x14ac:dyDescent="0.25">
      <c r="A281" s="111"/>
      <c r="B281" s="111"/>
      <c r="C281" s="111"/>
      <c r="D281" s="111"/>
      <c r="E281" s="109"/>
      <c r="F281" s="111"/>
      <c r="G281" s="109"/>
      <c r="H281" s="109"/>
      <c r="I281" s="109"/>
      <c r="J281" s="109"/>
      <c r="K281" s="111"/>
      <c r="L281" s="109"/>
    </row>
    <row r="282" spans="1:12" x14ac:dyDescent="0.25">
      <c r="A282" s="111"/>
      <c r="B282" s="111"/>
      <c r="C282" s="111"/>
      <c r="D282" s="111"/>
      <c r="E282" s="109"/>
      <c r="F282" s="111"/>
      <c r="G282" s="109"/>
      <c r="H282" s="109"/>
      <c r="I282" s="109"/>
      <c r="J282" s="109"/>
      <c r="K282" s="111"/>
      <c r="L282" s="109"/>
    </row>
    <row r="283" spans="1:12" x14ac:dyDescent="0.25">
      <c r="A283" s="111"/>
      <c r="B283" s="111"/>
      <c r="C283" s="111"/>
      <c r="D283" s="111"/>
      <c r="E283" s="109"/>
      <c r="F283" s="111"/>
      <c r="G283" s="109"/>
      <c r="H283" s="109"/>
      <c r="I283" s="109"/>
      <c r="J283" s="109"/>
      <c r="K283" s="111"/>
      <c r="L283" s="109"/>
    </row>
    <row r="284" spans="1:12" x14ac:dyDescent="0.25">
      <c r="A284" s="111"/>
      <c r="B284" s="111"/>
      <c r="C284" s="111"/>
      <c r="D284" s="111"/>
      <c r="E284" s="109"/>
      <c r="F284" s="111"/>
      <c r="G284" s="109"/>
      <c r="H284" s="109"/>
      <c r="I284" s="109"/>
      <c r="J284" s="109"/>
      <c r="K284" s="111"/>
      <c r="L284" s="109"/>
    </row>
    <row r="285" spans="1:12" x14ac:dyDescent="0.25">
      <c r="A285" s="111"/>
      <c r="B285" s="111"/>
      <c r="C285" s="111"/>
      <c r="D285" s="111"/>
      <c r="E285" s="109"/>
      <c r="F285" s="111"/>
      <c r="G285" s="109"/>
      <c r="H285" s="109"/>
      <c r="I285" s="109"/>
      <c r="J285" s="109"/>
      <c r="K285" s="111"/>
      <c r="L285" s="109"/>
    </row>
    <row r="286" spans="1:12" x14ac:dyDescent="0.25">
      <c r="A286" s="111"/>
      <c r="B286" s="111"/>
      <c r="C286" s="111"/>
      <c r="D286" s="111"/>
      <c r="E286" s="109"/>
      <c r="F286" s="111"/>
      <c r="G286" s="109"/>
      <c r="H286" s="109"/>
      <c r="I286" s="109"/>
      <c r="J286" s="109"/>
      <c r="K286" s="111"/>
      <c r="L286" s="109"/>
    </row>
    <row r="287" spans="1:12" x14ac:dyDescent="0.25">
      <c r="A287" s="111"/>
      <c r="B287" s="111"/>
      <c r="C287" s="111"/>
      <c r="D287" s="111"/>
      <c r="E287" s="109"/>
      <c r="F287" s="111"/>
      <c r="G287" s="109"/>
      <c r="H287" s="109"/>
      <c r="I287" s="109"/>
      <c r="J287" s="109"/>
      <c r="K287" s="111"/>
      <c r="L287" s="109"/>
    </row>
    <row r="288" spans="1:12" x14ac:dyDescent="0.25">
      <c r="A288" s="111"/>
      <c r="B288" s="111"/>
      <c r="C288" s="111"/>
      <c r="D288" s="111"/>
      <c r="E288" s="109"/>
      <c r="F288" s="111"/>
      <c r="G288" s="109"/>
      <c r="H288" s="109"/>
      <c r="I288" s="109"/>
      <c r="J288" s="109"/>
      <c r="K288" s="111"/>
      <c r="L288" s="109"/>
    </row>
    <row r="289" spans="1:12" x14ac:dyDescent="0.25">
      <c r="A289" s="111"/>
      <c r="B289" s="111"/>
      <c r="C289" s="111"/>
      <c r="D289" s="111"/>
      <c r="E289" s="109"/>
      <c r="F289" s="111"/>
      <c r="G289" s="109"/>
      <c r="H289" s="109"/>
      <c r="I289" s="109"/>
      <c r="J289" s="109"/>
      <c r="K289" s="111"/>
      <c r="L289" s="109"/>
    </row>
    <row r="290" spans="1:12" x14ac:dyDescent="0.25">
      <c r="A290" s="111"/>
      <c r="B290" s="111"/>
      <c r="C290" s="111"/>
      <c r="D290" s="111"/>
      <c r="E290" s="109"/>
      <c r="F290" s="111"/>
      <c r="G290" s="109"/>
      <c r="H290" s="109"/>
      <c r="I290" s="109"/>
      <c r="J290" s="109"/>
      <c r="K290" s="111"/>
      <c r="L290" s="109"/>
    </row>
    <row r="291" spans="1:12" x14ac:dyDescent="0.25">
      <c r="A291" s="111"/>
      <c r="B291" s="111"/>
      <c r="C291" s="111"/>
      <c r="D291" s="111"/>
      <c r="E291" s="109"/>
      <c r="F291" s="111"/>
      <c r="G291" s="109"/>
      <c r="H291" s="109"/>
      <c r="I291" s="109"/>
      <c r="J291" s="109"/>
      <c r="K291" s="111"/>
      <c r="L291" s="109"/>
    </row>
    <row r="292" spans="1:12" x14ac:dyDescent="0.25">
      <c r="A292" s="111"/>
      <c r="B292" s="111"/>
      <c r="C292" s="111"/>
      <c r="D292" s="111"/>
      <c r="E292" s="109"/>
      <c r="F292" s="111"/>
      <c r="G292" s="109"/>
      <c r="H292" s="109"/>
      <c r="I292" s="109"/>
      <c r="J292" s="109"/>
      <c r="K292" s="111"/>
      <c r="L292" s="109"/>
    </row>
    <row r="293" spans="1:12" x14ac:dyDescent="0.25">
      <c r="A293" s="111"/>
      <c r="B293" s="111"/>
      <c r="C293" s="111"/>
      <c r="D293" s="111"/>
      <c r="E293" s="109"/>
      <c r="F293" s="111"/>
      <c r="G293" s="109"/>
      <c r="H293" s="109"/>
      <c r="I293" s="109"/>
      <c r="J293" s="109"/>
      <c r="K293" s="111"/>
      <c r="L293" s="109"/>
    </row>
    <row r="294" spans="1:12" x14ac:dyDescent="0.25">
      <c r="A294" s="111"/>
      <c r="B294" s="111"/>
      <c r="C294" s="111"/>
      <c r="D294" s="111"/>
      <c r="E294" s="109"/>
      <c r="F294" s="111"/>
      <c r="G294" s="109"/>
      <c r="H294" s="109"/>
      <c r="I294" s="109"/>
      <c r="J294" s="109"/>
      <c r="K294" s="111"/>
      <c r="L294" s="109"/>
    </row>
    <row r="295" spans="1:12" x14ac:dyDescent="0.25">
      <c r="A295" s="111"/>
      <c r="B295" s="111"/>
      <c r="C295" s="111"/>
      <c r="D295" s="111"/>
      <c r="E295" s="109"/>
      <c r="F295" s="111"/>
      <c r="G295" s="109"/>
      <c r="H295" s="109"/>
      <c r="I295" s="109"/>
      <c r="J295" s="109"/>
      <c r="K295" s="111"/>
      <c r="L295" s="109"/>
    </row>
    <row r="296" spans="1:12" x14ac:dyDescent="0.25">
      <c r="A296" s="111"/>
      <c r="B296" s="111"/>
      <c r="C296" s="111"/>
      <c r="D296" s="111"/>
      <c r="E296" s="109"/>
      <c r="F296" s="111"/>
      <c r="G296" s="109"/>
      <c r="H296" s="109"/>
      <c r="I296" s="109"/>
      <c r="J296" s="109"/>
      <c r="K296" s="111"/>
      <c r="L296" s="109"/>
    </row>
    <row r="297" spans="1:12" x14ac:dyDescent="0.25">
      <c r="A297" s="111"/>
      <c r="B297" s="111"/>
      <c r="C297" s="111"/>
      <c r="D297" s="111"/>
      <c r="E297" s="109"/>
      <c r="F297" s="111"/>
      <c r="G297" s="109"/>
      <c r="H297" s="109"/>
      <c r="I297" s="109"/>
      <c r="J297" s="109"/>
      <c r="K297" s="111"/>
      <c r="L297" s="109"/>
    </row>
    <row r="298" spans="1:12" x14ac:dyDescent="0.25">
      <c r="A298" s="111"/>
      <c r="B298" s="111"/>
      <c r="C298" s="111"/>
      <c r="D298" s="111"/>
      <c r="E298" s="109"/>
      <c r="F298" s="111"/>
      <c r="G298" s="109"/>
      <c r="H298" s="109"/>
      <c r="I298" s="109"/>
      <c r="J298" s="109"/>
      <c r="K298" s="111"/>
      <c r="L298" s="109"/>
    </row>
    <row r="299" spans="1:12" x14ac:dyDescent="0.25">
      <c r="A299" s="111"/>
      <c r="B299" s="111"/>
      <c r="C299" s="111"/>
      <c r="D299" s="111"/>
      <c r="E299" s="109"/>
      <c r="F299" s="111"/>
      <c r="G299" s="109"/>
      <c r="H299" s="109"/>
      <c r="I299" s="109"/>
      <c r="J299" s="109"/>
      <c r="K299" s="111"/>
      <c r="L299" s="109"/>
    </row>
    <row r="300" spans="1:12" x14ac:dyDescent="0.25">
      <c r="A300" s="111"/>
      <c r="B300" s="111"/>
      <c r="C300" s="111"/>
      <c r="D300" s="111"/>
      <c r="E300" s="109"/>
      <c r="F300" s="111"/>
      <c r="G300" s="109"/>
      <c r="H300" s="109"/>
      <c r="I300" s="109"/>
      <c r="J300" s="109"/>
      <c r="K300" s="111"/>
      <c r="L300" s="109"/>
    </row>
    <row r="301" spans="1:12" x14ac:dyDescent="0.25">
      <c r="A301" s="111"/>
      <c r="B301" s="111"/>
      <c r="C301" s="111"/>
      <c r="D301" s="111"/>
      <c r="E301" s="109"/>
      <c r="F301" s="111"/>
      <c r="G301" s="109"/>
      <c r="H301" s="109"/>
      <c r="I301" s="109"/>
      <c r="J301" s="109"/>
      <c r="K301" s="111"/>
      <c r="L301" s="109"/>
    </row>
    <row r="302" spans="1:12" x14ac:dyDescent="0.25">
      <c r="A302" s="111"/>
      <c r="B302" s="111"/>
      <c r="C302" s="111"/>
      <c r="D302" s="111"/>
      <c r="E302" s="109"/>
      <c r="F302" s="111"/>
      <c r="G302" s="109"/>
      <c r="H302" s="109"/>
      <c r="I302" s="109"/>
      <c r="J302" s="109"/>
      <c r="K302" s="111"/>
      <c r="L302" s="109"/>
    </row>
    <row r="303" spans="1:12" x14ac:dyDescent="0.25">
      <c r="A303" s="111"/>
      <c r="B303" s="111"/>
      <c r="C303" s="111"/>
      <c r="D303" s="111"/>
      <c r="E303" s="109"/>
      <c r="F303" s="111"/>
      <c r="G303" s="109"/>
      <c r="H303" s="109"/>
      <c r="I303" s="109"/>
      <c r="J303" s="109"/>
      <c r="K303" s="111"/>
      <c r="L303" s="109"/>
    </row>
    <row r="304" spans="1:12" x14ac:dyDescent="0.25">
      <c r="A304" s="111"/>
      <c r="B304" s="111"/>
      <c r="C304" s="111"/>
      <c r="D304" s="111"/>
      <c r="E304" s="109"/>
      <c r="F304" s="111"/>
      <c r="G304" s="109"/>
      <c r="H304" s="109"/>
      <c r="I304" s="109"/>
      <c r="J304" s="109"/>
      <c r="K304" s="111"/>
      <c r="L304" s="109"/>
    </row>
    <row r="305" spans="1:12" x14ac:dyDescent="0.25">
      <c r="A305" s="111"/>
      <c r="B305" s="111"/>
      <c r="C305" s="111"/>
      <c r="D305" s="111"/>
      <c r="E305" s="109"/>
      <c r="F305" s="111"/>
      <c r="G305" s="109"/>
      <c r="H305" s="109"/>
      <c r="I305" s="109"/>
      <c r="J305" s="109"/>
      <c r="K305" s="111"/>
      <c r="L305" s="109"/>
    </row>
    <row r="306" spans="1:12" x14ac:dyDescent="0.25">
      <c r="A306" s="111"/>
      <c r="B306" s="111"/>
      <c r="C306" s="111"/>
      <c r="D306" s="111"/>
      <c r="E306" s="109"/>
      <c r="F306" s="111"/>
      <c r="G306" s="109"/>
      <c r="H306" s="109"/>
      <c r="I306" s="109"/>
      <c r="J306" s="109"/>
      <c r="K306" s="111"/>
      <c r="L306" s="109"/>
    </row>
    <row r="307" spans="1:12" x14ac:dyDescent="0.25">
      <c r="A307" s="111"/>
      <c r="B307" s="111"/>
      <c r="C307" s="111"/>
      <c r="D307" s="111"/>
      <c r="E307" s="109"/>
      <c r="F307" s="111"/>
      <c r="G307" s="109"/>
      <c r="H307" s="109"/>
      <c r="I307" s="109"/>
      <c r="J307" s="109"/>
      <c r="K307" s="111"/>
      <c r="L307" s="109"/>
    </row>
    <row r="308" spans="1:12" x14ac:dyDescent="0.25">
      <c r="A308" s="111"/>
      <c r="B308" s="111"/>
      <c r="C308" s="111"/>
      <c r="D308" s="111"/>
      <c r="E308" s="109"/>
      <c r="F308" s="111"/>
      <c r="G308" s="109"/>
      <c r="H308" s="109"/>
      <c r="I308" s="109"/>
      <c r="J308" s="109"/>
      <c r="K308" s="111"/>
      <c r="L308" s="109"/>
    </row>
    <row r="309" spans="1:12" x14ac:dyDescent="0.25">
      <c r="A309" s="111"/>
      <c r="B309" s="111"/>
      <c r="C309" s="111"/>
      <c r="D309" s="111"/>
      <c r="E309" s="109"/>
      <c r="F309" s="111"/>
      <c r="G309" s="109"/>
      <c r="H309" s="109"/>
      <c r="I309" s="109"/>
      <c r="J309" s="109"/>
      <c r="K309" s="111"/>
      <c r="L309" s="109"/>
    </row>
    <row r="310" spans="1:12" x14ac:dyDescent="0.25">
      <c r="A310" s="111"/>
      <c r="B310" s="111"/>
      <c r="C310" s="111"/>
      <c r="D310" s="111"/>
      <c r="E310" s="109"/>
      <c r="F310" s="111"/>
      <c r="G310" s="109"/>
      <c r="H310" s="109"/>
      <c r="I310" s="109"/>
      <c r="J310" s="109"/>
      <c r="K310" s="111"/>
      <c r="L310" s="109"/>
    </row>
    <row r="311" spans="1:12" x14ac:dyDescent="0.25">
      <c r="A311" s="111"/>
      <c r="B311" s="111"/>
      <c r="C311" s="111"/>
      <c r="D311" s="111"/>
      <c r="E311" s="109"/>
      <c r="F311" s="111"/>
      <c r="G311" s="109"/>
      <c r="H311" s="109"/>
      <c r="I311" s="109"/>
      <c r="J311" s="109"/>
      <c r="K311" s="111"/>
      <c r="L311" s="109"/>
    </row>
    <row r="312" spans="1:12" x14ac:dyDescent="0.25">
      <c r="A312" s="111"/>
      <c r="B312" s="111"/>
      <c r="C312" s="111"/>
      <c r="D312" s="111"/>
      <c r="E312" s="109"/>
      <c r="F312" s="111"/>
      <c r="G312" s="109"/>
      <c r="H312" s="109"/>
      <c r="I312" s="109"/>
      <c r="J312" s="109"/>
      <c r="K312" s="111"/>
      <c r="L312" s="109"/>
    </row>
    <row r="313" spans="1:12" x14ac:dyDescent="0.25">
      <c r="A313" s="111"/>
      <c r="B313" s="111"/>
      <c r="C313" s="111"/>
      <c r="D313" s="111"/>
      <c r="E313" s="109"/>
      <c r="F313" s="111"/>
      <c r="G313" s="109"/>
      <c r="H313" s="109"/>
      <c r="I313" s="109"/>
      <c r="J313" s="109"/>
      <c r="K313" s="111"/>
      <c r="L313" s="109"/>
    </row>
    <row r="314" spans="1:12" x14ac:dyDescent="0.25">
      <c r="A314" s="111"/>
      <c r="B314" s="111"/>
      <c r="C314" s="111"/>
      <c r="D314" s="111"/>
      <c r="E314" s="109"/>
      <c r="F314" s="111"/>
      <c r="G314" s="109"/>
      <c r="H314" s="109"/>
      <c r="I314" s="109"/>
      <c r="J314" s="109"/>
      <c r="K314" s="111"/>
      <c r="L314" s="109"/>
    </row>
    <row r="315" spans="1:12" x14ac:dyDescent="0.25">
      <c r="A315" s="111"/>
      <c r="B315" s="111"/>
      <c r="C315" s="111"/>
      <c r="D315" s="111"/>
      <c r="E315" s="109"/>
      <c r="F315" s="111"/>
      <c r="G315" s="109"/>
      <c r="H315" s="109"/>
      <c r="I315" s="109"/>
      <c r="J315" s="109"/>
      <c r="K315" s="111"/>
      <c r="L315" s="109"/>
    </row>
    <row r="316" spans="1:12" x14ac:dyDescent="0.25">
      <c r="A316" s="111"/>
      <c r="B316" s="111"/>
      <c r="C316" s="111"/>
      <c r="D316" s="111"/>
      <c r="E316" s="109"/>
      <c r="F316" s="111"/>
      <c r="G316" s="109"/>
      <c r="H316" s="109"/>
      <c r="I316" s="109"/>
      <c r="J316" s="109"/>
      <c r="K316" s="111"/>
      <c r="L316" s="109"/>
    </row>
    <row r="317" spans="1:12" x14ac:dyDescent="0.25">
      <c r="A317" s="111"/>
      <c r="B317" s="111"/>
      <c r="C317" s="111"/>
      <c r="D317" s="111"/>
      <c r="E317" s="109"/>
      <c r="F317" s="111"/>
      <c r="G317" s="109"/>
      <c r="H317" s="109"/>
      <c r="I317" s="109"/>
      <c r="J317" s="109"/>
      <c r="K317" s="111"/>
      <c r="L317" s="109"/>
    </row>
    <row r="318" spans="1:12" x14ac:dyDescent="0.25">
      <c r="A318" s="111"/>
      <c r="B318" s="111"/>
      <c r="C318" s="111"/>
      <c r="D318" s="111"/>
      <c r="E318" s="109"/>
      <c r="F318" s="111"/>
      <c r="G318" s="109"/>
      <c r="H318" s="109"/>
      <c r="I318" s="109"/>
      <c r="J318" s="109"/>
      <c r="K318" s="111"/>
      <c r="L318" s="109"/>
    </row>
    <row r="319" spans="1:12" x14ac:dyDescent="0.25">
      <c r="A319" s="111"/>
      <c r="B319" s="111"/>
      <c r="C319" s="111"/>
      <c r="D319" s="111"/>
      <c r="E319" s="109"/>
      <c r="F319" s="111"/>
      <c r="G319" s="109"/>
      <c r="H319" s="109"/>
      <c r="I319" s="109"/>
      <c r="J319" s="109"/>
      <c r="K319" s="111"/>
      <c r="L319" s="109"/>
    </row>
    <row r="320" spans="1:12" x14ac:dyDescent="0.25">
      <c r="A320" s="111"/>
      <c r="B320" s="111"/>
      <c r="C320" s="111"/>
      <c r="D320" s="111"/>
      <c r="E320" s="109"/>
      <c r="F320" s="111"/>
      <c r="G320" s="109"/>
      <c r="H320" s="109"/>
      <c r="I320" s="109"/>
      <c r="J320" s="109"/>
      <c r="K320" s="111"/>
      <c r="L320" s="109"/>
    </row>
    <row r="321" spans="1:12" x14ac:dyDescent="0.25">
      <c r="A321" s="111"/>
      <c r="B321" s="111"/>
      <c r="C321" s="111"/>
      <c r="D321" s="111"/>
      <c r="E321" s="109"/>
      <c r="F321" s="111"/>
      <c r="G321" s="109"/>
      <c r="H321" s="109"/>
      <c r="I321" s="109"/>
      <c r="J321" s="109"/>
      <c r="K321" s="111"/>
      <c r="L321" s="109"/>
    </row>
    <row r="322" spans="1:12" x14ac:dyDescent="0.25">
      <c r="A322" s="111"/>
      <c r="B322" s="111"/>
      <c r="C322" s="111"/>
      <c r="D322" s="111"/>
      <c r="E322" s="109"/>
      <c r="F322" s="111"/>
      <c r="G322" s="109"/>
      <c r="H322" s="109"/>
      <c r="I322" s="109"/>
      <c r="J322" s="109"/>
      <c r="K322" s="111"/>
      <c r="L322" s="109"/>
    </row>
    <row r="323" spans="1:12" x14ac:dyDescent="0.25">
      <c r="A323" s="111"/>
      <c r="B323" s="111"/>
      <c r="C323" s="111"/>
      <c r="D323" s="111"/>
      <c r="E323" s="109"/>
      <c r="F323" s="111"/>
      <c r="G323" s="109"/>
      <c r="H323" s="109"/>
      <c r="I323" s="109"/>
      <c r="J323" s="109"/>
      <c r="K323" s="111"/>
      <c r="L323" s="109"/>
    </row>
    <row r="324" spans="1:12" x14ac:dyDescent="0.25">
      <c r="A324" s="111"/>
      <c r="B324" s="111"/>
      <c r="C324" s="111"/>
      <c r="D324" s="111"/>
      <c r="E324" s="109"/>
      <c r="F324" s="111"/>
      <c r="G324" s="109"/>
      <c r="H324" s="109"/>
      <c r="I324" s="109"/>
      <c r="J324" s="109"/>
      <c r="K324" s="111"/>
      <c r="L324" s="109"/>
    </row>
    <row r="325" spans="1:12" x14ac:dyDescent="0.25">
      <c r="A325" s="111"/>
      <c r="B325" s="111"/>
      <c r="C325" s="111"/>
      <c r="D325" s="111"/>
      <c r="E325" s="109"/>
      <c r="F325" s="111"/>
      <c r="G325" s="109"/>
      <c r="H325" s="109"/>
      <c r="I325" s="109"/>
      <c r="J325" s="109"/>
      <c r="K325" s="111"/>
      <c r="L325" s="109"/>
    </row>
    <row r="326" spans="1:12" x14ac:dyDescent="0.25">
      <c r="A326" s="111"/>
      <c r="B326" s="111"/>
      <c r="C326" s="111"/>
      <c r="D326" s="111"/>
      <c r="E326" s="109"/>
      <c r="F326" s="111"/>
      <c r="G326" s="109"/>
      <c r="H326" s="109"/>
      <c r="I326" s="109"/>
      <c r="J326" s="109"/>
      <c r="K326" s="111"/>
      <c r="L326" s="109"/>
    </row>
    <row r="327" spans="1:12" x14ac:dyDescent="0.25">
      <c r="A327" s="111"/>
      <c r="B327" s="111"/>
      <c r="C327" s="111"/>
      <c r="D327" s="111"/>
      <c r="E327" s="109"/>
      <c r="F327" s="111"/>
      <c r="G327" s="109"/>
      <c r="H327" s="109"/>
      <c r="I327" s="109"/>
      <c r="J327" s="109"/>
      <c r="K327" s="111"/>
      <c r="L327" s="109"/>
    </row>
    <row r="328" spans="1:12" x14ac:dyDescent="0.25">
      <c r="A328" s="111"/>
      <c r="B328" s="111"/>
      <c r="C328" s="111"/>
      <c r="D328" s="111"/>
      <c r="E328" s="109"/>
      <c r="F328" s="111"/>
      <c r="G328" s="109"/>
      <c r="H328" s="109"/>
      <c r="I328" s="109"/>
      <c r="J328" s="109"/>
      <c r="K328" s="111"/>
      <c r="L328" s="109"/>
    </row>
    <row r="329" spans="1:12" x14ac:dyDescent="0.25">
      <c r="A329" s="111"/>
      <c r="B329" s="111"/>
      <c r="C329" s="111"/>
      <c r="D329" s="111"/>
      <c r="E329" s="109"/>
      <c r="F329" s="111"/>
      <c r="G329" s="109"/>
      <c r="H329" s="109"/>
      <c r="I329" s="109"/>
      <c r="J329" s="109"/>
      <c r="K329" s="111"/>
      <c r="L329" s="109"/>
    </row>
    <row r="330" spans="1:12" x14ac:dyDescent="0.25">
      <c r="A330" s="111"/>
      <c r="B330" s="111"/>
      <c r="C330" s="111"/>
      <c r="D330" s="111"/>
      <c r="E330" s="109"/>
      <c r="F330" s="111"/>
      <c r="G330" s="109"/>
      <c r="H330" s="109"/>
      <c r="I330" s="109"/>
      <c r="J330" s="109"/>
      <c r="K330" s="111"/>
      <c r="L330" s="109"/>
    </row>
    <row r="331" spans="1:12" x14ac:dyDescent="0.25">
      <c r="A331" s="111"/>
      <c r="B331" s="111"/>
      <c r="C331" s="111"/>
      <c r="D331" s="111"/>
      <c r="E331" s="109"/>
      <c r="F331" s="111"/>
      <c r="G331" s="109"/>
      <c r="H331" s="109"/>
      <c r="I331" s="109"/>
      <c r="J331" s="109"/>
      <c r="K331" s="111"/>
      <c r="L331" s="109"/>
    </row>
    <row r="332" spans="1:12" x14ac:dyDescent="0.25">
      <c r="A332" s="111"/>
      <c r="B332" s="111"/>
      <c r="C332" s="111"/>
      <c r="D332" s="111"/>
      <c r="E332" s="109"/>
      <c r="F332" s="111"/>
      <c r="G332" s="109"/>
      <c r="H332" s="109"/>
      <c r="I332" s="109"/>
      <c r="J332" s="109"/>
      <c r="K332" s="111"/>
      <c r="L332" s="109"/>
    </row>
    <row r="333" spans="1:12" x14ac:dyDescent="0.25">
      <c r="A333" s="111"/>
      <c r="B333" s="111"/>
      <c r="C333" s="111"/>
      <c r="D333" s="111"/>
      <c r="E333" s="109"/>
      <c r="F333" s="111"/>
      <c r="G333" s="109"/>
      <c r="H333" s="109"/>
      <c r="I333" s="109"/>
      <c r="J333" s="109"/>
      <c r="K333" s="111"/>
      <c r="L333" s="109"/>
    </row>
    <row r="334" spans="1:12" x14ac:dyDescent="0.25">
      <c r="A334" s="111"/>
      <c r="B334" s="111"/>
      <c r="C334" s="111"/>
      <c r="D334" s="111"/>
      <c r="E334" s="109"/>
      <c r="F334" s="111"/>
      <c r="G334" s="109"/>
      <c r="H334" s="109"/>
      <c r="I334" s="109"/>
      <c r="J334" s="109"/>
      <c r="K334" s="111"/>
      <c r="L334" s="109"/>
    </row>
    <row r="335" spans="1:12" x14ac:dyDescent="0.25">
      <c r="A335" s="111"/>
      <c r="B335" s="111"/>
      <c r="C335" s="111"/>
      <c r="D335" s="111"/>
      <c r="E335" s="109"/>
      <c r="F335" s="111"/>
      <c r="G335" s="109"/>
      <c r="H335" s="109"/>
      <c r="I335" s="109"/>
      <c r="J335" s="109"/>
      <c r="K335" s="111"/>
      <c r="L335" s="109"/>
    </row>
    <row r="336" spans="1:12" x14ac:dyDescent="0.25">
      <c r="A336" s="111"/>
      <c r="B336" s="111"/>
      <c r="C336" s="111"/>
      <c r="D336" s="111"/>
      <c r="E336" s="109"/>
      <c r="F336" s="111"/>
      <c r="G336" s="109"/>
      <c r="H336" s="109"/>
      <c r="I336" s="109"/>
      <c r="J336" s="109"/>
      <c r="K336" s="111"/>
      <c r="L336" s="109"/>
    </row>
    <row r="337" spans="1:12" x14ac:dyDescent="0.25">
      <c r="A337" s="111"/>
      <c r="B337" s="111"/>
      <c r="C337" s="111"/>
      <c r="D337" s="111"/>
      <c r="E337" s="109"/>
      <c r="F337" s="111"/>
      <c r="G337" s="109"/>
      <c r="H337" s="109"/>
      <c r="I337" s="109"/>
      <c r="J337" s="109"/>
      <c r="K337" s="111"/>
      <c r="L337" s="109"/>
    </row>
    <row r="338" spans="1:12" x14ac:dyDescent="0.25">
      <c r="A338" s="111"/>
      <c r="B338" s="111"/>
      <c r="C338" s="111"/>
      <c r="D338" s="111"/>
      <c r="E338" s="109"/>
      <c r="F338" s="111"/>
      <c r="G338" s="109"/>
      <c r="H338" s="109"/>
      <c r="I338" s="109"/>
      <c r="J338" s="109"/>
      <c r="K338" s="111"/>
      <c r="L338" s="109"/>
    </row>
    <row r="339" spans="1:12" x14ac:dyDescent="0.25">
      <c r="A339" s="111"/>
      <c r="B339" s="111"/>
      <c r="C339" s="111"/>
      <c r="D339" s="111"/>
      <c r="E339" s="109"/>
      <c r="F339" s="111"/>
      <c r="G339" s="109"/>
      <c r="H339" s="109"/>
      <c r="I339" s="109"/>
      <c r="J339" s="109"/>
      <c r="K339" s="111"/>
      <c r="L339" s="109"/>
    </row>
    <row r="340" spans="1:12" x14ac:dyDescent="0.25">
      <c r="A340" s="111"/>
      <c r="B340" s="111"/>
      <c r="C340" s="111"/>
      <c r="D340" s="111"/>
      <c r="E340" s="109"/>
      <c r="F340" s="111"/>
      <c r="G340" s="109"/>
      <c r="H340" s="109"/>
      <c r="I340" s="109"/>
      <c r="J340" s="109"/>
      <c r="K340" s="111"/>
      <c r="L340" s="109"/>
    </row>
    <row r="341" spans="1:12" x14ac:dyDescent="0.25">
      <c r="A341" s="111"/>
      <c r="B341" s="111"/>
      <c r="C341" s="111"/>
      <c r="D341" s="111"/>
      <c r="E341" s="109"/>
      <c r="F341" s="111"/>
      <c r="G341" s="109"/>
      <c r="H341" s="109"/>
      <c r="I341" s="109"/>
      <c r="J341" s="109"/>
      <c r="K341" s="111"/>
      <c r="L341" s="109"/>
    </row>
    <row r="342" spans="1:12" x14ac:dyDescent="0.25">
      <c r="A342" s="111"/>
      <c r="B342" s="111"/>
      <c r="C342" s="111"/>
      <c r="D342" s="111"/>
      <c r="E342" s="109"/>
      <c r="F342" s="111"/>
      <c r="G342" s="109"/>
      <c r="H342" s="109"/>
      <c r="I342" s="109"/>
      <c r="J342" s="109"/>
      <c r="K342" s="111"/>
      <c r="L342" s="109"/>
    </row>
    <row r="343" spans="1:12" x14ac:dyDescent="0.25">
      <c r="A343" s="111"/>
      <c r="B343" s="111"/>
      <c r="C343" s="111"/>
      <c r="D343" s="111"/>
      <c r="E343" s="109"/>
      <c r="F343" s="111"/>
      <c r="G343" s="109"/>
      <c r="H343" s="109"/>
      <c r="I343" s="109"/>
      <c r="J343" s="109"/>
      <c r="K343" s="111"/>
      <c r="L343" s="109"/>
    </row>
    <row r="344" spans="1:12" x14ac:dyDescent="0.25">
      <c r="A344" s="111"/>
      <c r="B344" s="111"/>
      <c r="C344" s="111"/>
      <c r="D344" s="111"/>
      <c r="E344" s="109"/>
      <c r="F344" s="111"/>
      <c r="G344" s="109"/>
      <c r="H344" s="109"/>
      <c r="I344" s="109"/>
      <c r="J344" s="109"/>
      <c r="K344" s="111"/>
      <c r="L344" s="109"/>
    </row>
    <row r="345" spans="1:12" x14ac:dyDescent="0.25">
      <c r="A345" s="111"/>
      <c r="B345" s="111"/>
      <c r="C345" s="111"/>
      <c r="D345" s="111"/>
      <c r="E345" s="109"/>
      <c r="F345" s="111"/>
      <c r="G345" s="109"/>
      <c r="H345" s="109"/>
      <c r="I345" s="109"/>
      <c r="J345" s="109"/>
      <c r="K345" s="111"/>
      <c r="L345" s="109"/>
    </row>
    <row r="346" spans="1:12" x14ac:dyDescent="0.25">
      <c r="A346" s="111"/>
      <c r="B346" s="111"/>
      <c r="C346" s="111"/>
      <c r="D346" s="111"/>
      <c r="E346" s="109"/>
      <c r="F346" s="111"/>
      <c r="G346" s="109"/>
      <c r="H346" s="109"/>
      <c r="I346" s="109"/>
      <c r="J346" s="109"/>
      <c r="K346" s="111"/>
      <c r="L346" s="109"/>
    </row>
    <row r="347" spans="1:12" x14ac:dyDescent="0.25">
      <c r="A347" s="111"/>
      <c r="B347" s="111"/>
      <c r="C347" s="111"/>
      <c r="D347" s="111"/>
      <c r="E347" s="109"/>
      <c r="F347" s="111"/>
      <c r="G347" s="109"/>
      <c r="H347" s="109"/>
      <c r="I347" s="109"/>
      <c r="J347" s="109"/>
      <c r="K347" s="111"/>
      <c r="L347" s="109"/>
    </row>
    <row r="348" spans="1:12" x14ac:dyDescent="0.25">
      <c r="A348" s="111"/>
      <c r="B348" s="111"/>
      <c r="C348" s="111"/>
      <c r="D348" s="111"/>
      <c r="E348" s="109"/>
      <c r="F348" s="111"/>
      <c r="G348" s="109"/>
      <c r="H348" s="109"/>
      <c r="I348" s="109"/>
      <c r="J348" s="109"/>
      <c r="K348" s="111"/>
      <c r="L348" s="109"/>
    </row>
    <row r="349" spans="1:12" x14ac:dyDescent="0.25">
      <c r="A349" s="111"/>
      <c r="B349" s="111"/>
      <c r="C349" s="111"/>
      <c r="D349" s="111"/>
      <c r="E349" s="109"/>
      <c r="F349" s="111"/>
      <c r="G349" s="109"/>
      <c r="H349" s="109"/>
      <c r="I349" s="109"/>
      <c r="J349" s="109"/>
      <c r="K349" s="111"/>
      <c r="L349" s="109"/>
    </row>
    <row r="350" spans="1:12" x14ac:dyDescent="0.25">
      <c r="A350" s="111"/>
      <c r="B350" s="111"/>
      <c r="C350" s="111"/>
      <c r="D350" s="111"/>
      <c r="E350" s="109"/>
      <c r="F350" s="111"/>
      <c r="G350" s="109"/>
      <c r="H350" s="109"/>
      <c r="I350" s="109"/>
      <c r="J350" s="109"/>
      <c r="K350" s="111"/>
      <c r="L350" s="109"/>
    </row>
    <row r="351" spans="1:12" x14ac:dyDescent="0.25">
      <c r="A351" s="111"/>
      <c r="B351" s="111"/>
      <c r="C351" s="111"/>
      <c r="D351" s="111"/>
      <c r="E351" s="109"/>
      <c r="F351" s="111"/>
      <c r="G351" s="109"/>
      <c r="H351" s="109"/>
      <c r="I351" s="109"/>
      <c r="J351" s="109"/>
      <c r="K351" s="111"/>
      <c r="L351" s="109"/>
    </row>
    <row r="352" spans="1:12" x14ac:dyDescent="0.25">
      <c r="A352" s="111"/>
      <c r="B352" s="111"/>
      <c r="C352" s="111"/>
      <c r="D352" s="111"/>
      <c r="E352" s="109"/>
      <c r="F352" s="111"/>
      <c r="G352" s="109"/>
      <c r="H352" s="109"/>
      <c r="I352" s="109"/>
      <c r="J352" s="109"/>
      <c r="K352" s="111"/>
      <c r="L352" s="109"/>
    </row>
    <row r="353" spans="1:12" x14ac:dyDescent="0.25">
      <c r="A353" s="111"/>
      <c r="B353" s="111"/>
      <c r="C353" s="111"/>
      <c r="D353" s="111"/>
      <c r="E353" s="109"/>
      <c r="F353" s="111"/>
      <c r="G353" s="109"/>
      <c r="H353" s="109"/>
      <c r="I353" s="109"/>
      <c r="J353" s="109"/>
      <c r="K353" s="111"/>
      <c r="L353" s="109"/>
    </row>
    <row r="354" spans="1:12" x14ac:dyDescent="0.25">
      <c r="A354" s="111"/>
      <c r="B354" s="111"/>
      <c r="C354" s="111"/>
      <c r="D354" s="111"/>
      <c r="E354" s="109"/>
      <c r="F354" s="111"/>
      <c r="G354" s="109"/>
      <c r="H354" s="109"/>
      <c r="I354" s="109"/>
      <c r="J354" s="109"/>
      <c r="K354" s="111"/>
      <c r="L354" s="109"/>
    </row>
    <row r="355" spans="1:12" x14ac:dyDescent="0.25">
      <c r="A355" s="111"/>
      <c r="B355" s="111"/>
      <c r="C355" s="111"/>
      <c r="D355" s="111"/>
      <c r="E355" s="109"/>
      <c r="F355" s="111"/>
      <c r="G355" s="109"/>
      <c r="H355" s="109"/>
      <c r="I355" s="109"/>
      <c r="J355" s="109"/>
      <c r="K355" s="111"/>
      <c r="L355" s="109"/>
    </row>
    <row r="356" spans="1:12" x14ac:dyDescent="0.25">
      <c r="A356" s="111"/>
      <c r="B356" s="111"/>
      <c r="C356" s="111"/>
      <c r="D356" s="111"/>
      <c r="E356" s="109"/>
      <c r="F356" s="111"/>
      <c r="G356" s="109"/>
      <c r="H356" s="109"/>
      <c r="I356" s="109"/>
      <c r="J356" s="109"/>
      <c r="K356" s="111"/>
      <c r="L356" s="109"/>
    </row>
    <row r="357" spans="1:12" x14ac:dyDescent="0.25">
      <c r="A357" s="111"/>
      <c r="B357" s="111"/>
      <c r="C357" s="111"/>
      <c r="D357" s="111"/>
      <c r="E357" s="109"/>
      <c r="F357" s="111"/>
      <c r="G357" s="109"/>
      <c r="H357" s="109"/>
      <c r="I357" s="109"/>
      <c r="J357" s="109"/>
      <c r="K357" s="111"/>
      <c r="L357" s="109"/>
    </row>
    <row r="358" spans="1:12" x14ac:dyDescent="0.25">
      <c r="A358" s="111"/>
      <c r="B358" s="111"/>
      <c r="C358" s="111"/>
      <c r="D358" s="111"/>
      <c r="E358" s="109"/>
      <c r="F358" s="111"/>
      <c r="G358" s="109"/>
      <c r="H358" s="109"/>
      <c r="I358" s="109"/>
      <c r="J358" s="109"/>
      <c r="K358" s="111"/>
      <c r="L358" s="109"/>
    </row>
    <row r="359" spans="1:12" x14ac:dyDescent="0.25">
      <c r="A359" s="111"/>
      <c r="B359" s="111"/>
      <c r="C359" s="111"/>
      <c r="D359" s="111"/>
      <c r="E359" s="109"/>
      <c r="F359" s="111"/>
      <c r="G359" s="109"/>
      <c r="H359" s="109"/>
      <c r="I359" s="109"/>
      <c r="J359" s="109"/>
      <c r="K359" s="111"/>
      <c r="L359" s="109"/>
    </row>
    <row r="360" spans="1:12" x14ac:dyDescent="0.25">
      <c r="A360" s="111"/>
      <c r="B360" s="111"/>
      <c r="C360" s="111"/>
      <c r="D360" s="111"/>
      <c r="E360" s="109"/>
      <c r="F360" s="111"/>
      <c r="G360" s="109"/>
      <c r="H360" s="109"/>
      <c r="I360" s="109"/>
      <c r="J360" s="109"/>
      <c r="K360" s="111"/>
      <c r="L360" s="109"/>
    </row>
    <row r="361" spans="1:12" x14ac:dyDescent="0.25">
      <c r="A361" s="111"/>
      <c r="B361" s="111"/>
      <c r="C361" s="111"/>
      <c r="D361" s="111"/>
      <c r="E361" s="109"/>
      <c r="F361" s="111"/>
      <c r="G361" s="109"/>
      <c r="H361" s="109"/>
      <c r="I361" s="109"/>
      <c r="J361" s="109"/>
      <c r="K361" s="111"/>
      <c r="L361" s="109"/>
    </row>
    <row r="362" spans="1:12" x14ac:dyDescent="0.25">
      <c r="A362" s="111"/>
      <c r="B362" s="111"/>
      <c r="C362" s="111"/>
      <c r="D362" s="111"/>
      <c r="E362" s="109"/>
      <c r="F362" s="111"/>
      <c r="G362" s="109"/>
      <c r="H362" s="109"/>
      <c r="I362" s="109"/>
      <c r="J362" s="109"/>
      <c r="K362" s="111"/>
      <c r="L362" s="109"/>
    </row>
    <row r="363" spans="1:12" x14ac:dyDescent="0.25">
      <c r="A363" s="111"/>
      <c r="B363" s="111"/>
      <c r="C363" s="111"/>
      <c r="D363" s="111"/>
      <c r="E363" s="109"/>
      <c r="F363" s="111"/>
      <c r="G363" s="109"/>
      <c r="H363" s="109"/>
      <c r="I363" s="109"/>
      <c r="J363" s="109"/>
      <c r="K363" s="111"/>
      <c r="L363" s="109"/>
    </row>
    <row r="364" spans="1:12" x14ac:dyDescent="0.25">
      <c r="A364" s="111"/>
      <c r="B364" s="111"/>
      <c r="C364" s="111"/>
      <c r="D364" s="111"/>
      <c r="E364" s="109"/>
      <c r="F364" s="111"/>
      <c r="G364" s="109"/>
      <c r="H364" s="109"/>
      <c r="I364" s="109"/>
      <c r="J364" s="109"/>
      <c r="K364" s="111"/>
      <c r="L364" s="109"/>
    </row>
    <row r="365" spans="1:12" x14ac:dyDescent="0.25">
      <c r="A365" s="111"/>
      <c r="B365" s="111"/>
      <c r="C365" s="111"/>
      <c r="D365" s="111"/>
      <c r="E365" s="109"/>
      <c r="F365" s="111"/>
      <c r="G365" s="109"/>
      <c r="H365" s="109"/>
      <c r="I365" s="109"/>
      <c r="J365" s="109"/>
      <c r="K365" s="111"/>
      <c r="L365" s="109"/>
    </row>
    <row r="366" spans="1:12" x14ac:dyDescent="0.25">
      <c r="A366" s="111"/>
      <c r="B366" s="111"/>
      <c r="C366" s="111"/>
      <c r="D366" s="111"/>
      <c r="E366" s="109"/>
      <c r="F366" s="111"/>
      <c r="G366" s="109"/>
      <c r="H366" s="109"/>
      <c r="I366" s="109"/>
      <c r="J366" s="109"/>
      <c r="K366" s="111"/>
      <c r="L366" s="109"/>
    </row>
    <row r="367" spans="1:12" x14ac:dyDescent="0.25">
      <c r="A367" s="111"/>
      <c r="B367" s="111"/>
      <c r="C367" s="111"/>
      <c r="D367" s="111"/>
      <c r="E367" s="109"/>
      <c r="F367" s="111"/>
      <c r="G367" s="109"/>
      <c r="H367" s="109"/>
      <c r="I367" s="109"/>
      <c r="J367" s="109"/>
      <c r="K367" s="111"/>
      <c r="L367" s="109"/>
    </row>
    <row r="368" spans="1:12" x14ac:dyDescent="0.25">
      <c r="A368" s="111"/>
      <c r="B368" s="111"/>
      <c r="C368" s="111"/>
      <c r="D368" s="111"/>
      <c r="E368" s="109"/>
      <c r="F368" s="111"/>
      <c r="G368" s="109"/>
      <c r="H368" s="109"/>
      <c r="I368" s="109"/>
      <c r="J368" s="109"/>
      <c r="K368" s="111"/>
      <c r="L368" s="109"/>
    </row>
    <row r="369" spans="1:12" x14ac:dyDescent="0.25">
      <c r="A369" s="111"/>
      <c r="B369" s="111"/>
      <c r="C369" s="111"/>
      <c r="D369" s="111"/>
      <c r="E369" s="109"/>
      <c r="F369" s="111"/>
      <c r="G369" s="109"/>
      <c r="H369" s="109"/>
      <c r="I369" s="109"/>
      <c r="J369" s="109"/>
      <c r="K369" s="111"/>
      <c r="L369" s="109"/>
    </row>
    <row r="370" spans="1:12" x14ac:dyDescent="0.25">
      <c r="A370" s="111"/>
      <c r="B370" s="111"/>
      <c r="C370" s="111"/>
      <c r="D370" s="111"/>
      <c r="E370" s="109"/>
      <c r="F370" s="111"/>
      <c r="G370" s="109"/>
      <c r="H370" s="109"/>
      <c r="I370" s="109"/>
      <c r="J370" s="109"/>
      <c r="K370" s="111"/>
      <c r="L370" s="109"/>
    </row>
    <row r="371" spans="1:12" x14ac:dyDescent="0.25">
      <c r="A371" s="111"/>
      <c r="B371" s="111"/>
      <c r="C371" s="111"/>
      <c r="D371" s="111"/>
      <c r="E371" s="109"/>
      <c r="F371" s="111"/>
      <c r="G371" s="109"/>
      <c r="H371" s="109"/>
      <c r="I371" s="109"/>
      <c r="J371" s="109"/>
      <c r="K371" s="111"/>
      <c r="L371" s="109"/>
    </row>
    <row r="372" spans="1:12" x14ac:dyDescent="0.25">
      <c r="A372" s="111"/>
      <c r="B372" s="111"/>
      <c r="C372" s="111"/>
      <c r="D372" s="111"/>
      <c r="E372" s="109"/>
      <c r="F372" s="111"/>
      <c r="G372" s="109"/>
      <c r="H372" s="109"/>
      <c r="I372" s="109"/>
      <c r="J372" s="109"/>
      <c r="K372" s="111"/>
      <c r="L372" s="109"/>
    </row>
    <row r="373" spans="1:12" x14ac:dyDescent="0.25">
      <c r="A373" s="111"/>
      <c r="B373" s="111"/>
      <c r="C373" s="111"/>
      <c r="D373" s="111"/>
      <c r="E373" s="109"/>
      <c r="F373" s="111"/>
      <c r="G373" s="109"/>
      <c r="H373" s="109"/>
      <c r="I373" s="109"/>
      <c r="J373" s="109"/>
      <c r="K373" s="111"/>
      <c r="L373" s="109"/>
    </row>
    <row r="374" spans="1:12" x14ac:dyDescent="0.25">
      <c r="A374" s="111"/>
      <c r="B374" s="111"/>
      <c r="C374" s="111"/>
      <c r="D374" s="111"/>
      <c r="E374" s="109"/>
      <c r="F374" s="111"/>
      <c r="G374" s="109"/>
      <c r="H374" s="109"/>
      <c r="I374" s="109"/>
      <c r="J374" s="109"/>
      <c r="K374" s="111"/>
      <c r="L374" s="109"/>
    </row>
    <row r="375" spans="1:12" x14ac:dyDescent="0.25">
      <c r="A375" s="111"/>
      <c r="B375" s="111"/>
      <c r="C375" s="111"/>
      <c r="D375" s="111"/>
      <c r="E375" s="109"/>
      <c r="F375" s="111"/>
      <c r="G375" s="109"/>
      <c r="H375" s="109"/>
      <c r="I375" s="109"/>
      <c r="J375" s="109"/>
      <c r="K375" s="111"/>
      <c r="L375" s="109"/>
    </row>
    <row r="376" spans="1:12" x14ac:dyDescent="0.25">
      <c r="A376" s="111"/>
      <c r="B376" s="111"/>
      <c r="C376" s="111"/>
      <c r="D376" s="111"/>
      <c r="E376" s="109"/>
      <c r="F376" s="111"/>
      <c r="G376" s="109"/>
      <c r="H376" s="109"/>
      <c r="I376" s="109"/>
      <c r="J376" s="109"/>
      <c r="K376" s="111"/>
      <c r="L376" s="109"/>
    </row>
    <row r="377" spans="1:12" x14ac:dyDescent="0.25">
      <c r="A377" s="111"/>
      <c r="B377" s="111"/>
      <c r="C377" s="111"/>
      <c r="D377" s="111"/>
      <c r="E377" s="109"/>
      <c r="F377" s="111"/>
      <c r="G377" s="109"/>
      <c r="H377" s="109"/>
      <c r="I377" s="109"/>
      <c r="J377" s="109"/>
      <c r="K377" s="111"/>
      <c r="L377" s="109"/>
    </row>
    <row r="378" spans="1:12" x14ac:dyDescent="0.25">
      <c r="A378" s="111"/>
      <c r="B378" s="111"/>
      <c r="C378" s="111"/>
      <c r="D378" s="111"/>
      <c r="E378" s="109"/>
      <c r="F378" s="111"/>
      <c r="G378" s="109"/>
      <c r="H378" s="109"/>
      <c r="I378" s="109"/>
      <c r="J378" s="109"/>
      <c r="K378" s="111"/>
      <c r="L378" s="109"/>
    </row>
    <row r="379" spans="1:12" x14ac:dyDescent="0.25">
      <c r="A379" s="111"/>
      <c r="B379" s="111"/>
      <c r="C379" s="111"/>
      <c r="D379" s="111"/>
      <c r="E379" s="109"/>
      <c r="F379" s="111"/>
      <c r="G379" s="109"/>
      <c r="H379" s="109"/>
      <c r="I379" s="109"/>
      <c r="J379" s="109"/>
      <c r="K379" s="111"/>
      <c r="L379" s="109"/>
    </row>
    <row r="380" spans="1:12" x14ac:dyDescent="0.25">
      <c r="A380" s="111"/>
      <c r="B380" s="111"/>
      <c r="C380" s="111"/>
      <c r="D380" s="111"/>
      <c r="E380" s="109"/>
      <c r="F380" s="111"/>
      <c r="G380" s="109"/>
      <c r="H380" s="109"/>
      <c r="I380" s="109"/>
      <c r="J380" s="109"/>
      <c r="K380" s="111"/>
      <c r="L380" s="109"/>
    </row>
    <row r="381" spans="1:12" x14ac:dyDescent="0.25">
      <c r="A381" s="111"/>
      <c r="B381" s="111"/>
      <c r="C381" s="111"/>
      <c r="D381" s="111"/>
      <c r="E381" s="109"/>
      <c r="F381" s="111"/>
      <c r="G381" s="109"/>
      <c r="H381" s="109"/>
      <c r="I381" s="109"/>
      <c r="J381" s="109"/>
      <c r="K381" s="111"/>
      <c r="L381" s="109"/>
    </row>
    <row r="382" spans="1:12" x14ac:dyDescent="0.25">
      <c r="A382" s="111"/>
      <c r="B382" s="111"/>
      <c r="C382" s="111"/>
      <c r="D382" s="111"/>
      <c r="E382" s="109"/>
      <c r="F382" s="111"/>
      <c r="G382" s="109"/>
      <c r="H382" s="109"/>
      <c r="I382" s="109"/>
      <c r="J382" s="109"/>
      <c r="K382" s="111"/>
      <c r="L382" s="109"/>
    </row>
    <row r="383" spans="1:12" x14ac:dyDescent="0.25">
      <c r="A383" s="111"/>
      <c r="B383" s="111"/>
      <c r="C383" s="111"/>
      <c r="D383" s="111"/>
      <c r="E383" s="109"/>
      <c r="F383" s="111"/>
      <c r="G383" s="109"/>
      <c r="H383" s="109"/>
      <c r="I383" s="109"/>
      <c r="J383" s="109"/>
      <c r="K383" s="111"/>
      <c r="L383" s="109"/>
    </row>
    <row r="384" spans="1:12" x14ac:dyDescent="0.25">
      <c r="A384" s="111"/>
      <c r="B384" s="111"/>
      <c r="C384" s="111"/>
      <c r="D384" s="111"/>
      <c r="E384" s="109"/>
      <c r="F384" s="111"/>
      <c r="G384" s="109"/>
      <c r="H384" s="109"/>
      <c r="I384" s="109"/>
      <c r="J384" s="109"/>
      <c r="K384" s="111"/>
      <c r="L384" s="109"/>
    </row>
    <row r="385" spans="1:12" x14ac:dyDescent="0.25">
      <c r="A385" s="111"/>
      <c r="B385" s="111"/>
      <c r="C385" s="111"/>
      <c r="D385" s="111"/>
      <c r="E385" s="109"/>
      <c r="F385" s="111"/>
      <c r="G385" s="109"/>
      <c r="H385" s="109"/>
      <c r="I385" s="109"/>
      <c r="J385" s="109"/>
      <c r="K385" s="111"/>
      <c r="L385" s="109"/>
    </row>
    <row r="386" spans="1:12" x14ac:dyDescent="0.25">
      <c r="A386" s="111"/>
      <c r="B386" s="111"/>
      <c r="C386" s="111"/>
      <c r="D386" s="111"/>
      <c r="E386" s="109"/>
      <c r="F386" s="111"/>
      <c r="G386" s="109"/>
      <c r="H386" s="109"/>
      <c r="I386" s="109"/>
      <c r="J386" s="109"/>
      <c r="K386" s="111"/>
      <c r="L386" s="109"/>
    </row>
    <row r="387" spans="1:12" x14ac:dyDescent="0.25">
      <c r="A387" s="111"/>
      <c r="B387" s="111"/>
      <c r="C387" s="111"/>
      <c r="D387" s="111"/>
      <c r="E387" s="109"/>
      <c r="F387" s="111"/>
      <c r="G387" s="109"/>
      <c r="H387" s="109"/>
      <c r="I387" s="109"/>
      <c r="J387" s="109"/>
      <c r="K387" s="111"/>
      <c r="L387" s="109"/>
    </row>
    <row r="388" spans="1:12" x14ac:dyDescent="0.25">
      <c r="A388" s="111"/>
      <c r="B388" s="111"/>
      <c r="C388" s="111"/>
      <c r="D388" s="111"/>
      <c r="E388" s="109"/>
      <c r="F388" s="111"/>
      <c r="G388" s="109"/>
      <c r="H388" s="109"/>
      <c r="I388" s="109"/>
      <c r="J388" s="109"/>
      <c r="K388" s="111"/>
      <c r="L388" s="109"/>
    </row>
    <row r="389" spans="1:12" x14ac:dyDescent="0.25">
      <c r="A389" s="111"/>
      <c r="B389" s="111"/>
      <c r="C389" s="111"/>
      <c r="D389" s="111"/>
      <c r="E389" s="109"/>
      <c r="F389" s="111"/>
      <c r="G389" s="109"/>
      <c r="H389" s="109"/>
      <c r="I389" s="109"/>
      <c r="J389" s="109"/>
      <c r="K389" s="111"/>
      <c r="L389" s="109"/>
    </row>
    <row r="390" spans="1:12" x14ac:dyDescent="0.25">
      <c r="A390" s="111"/>
      <c r="B390" s="111"/>
      <c r="C390" s="111"/>
      <c r="D390" s="111"/>
      <c r="E390" s="109"/>
      <c r="F390" s="111"/>
      <c r="G390" s="109"/>
      <c r="H390" s="109"/>
      <c r="I390" s="109"/>
      <c r="J390" s="109"/>
      <c r="K390" s="111"/>
      <c r="L390" s="109"/>
    </row>
    <row r="391" spans="1:12" x14ac:dyDescent="0.25">
      <c r="A391" s="111"/>
      <c r="B391" s="111"/>
      <c r="C391" s="111"/>
      <c r="D391" s="111"/>
      <c r="E391" s="109"/>
      <c r="F391" s="111"/>
      <c r="G391" s="109"/>
      <c r="H391" s="109"/>
      <c r="I391" s="109"/>
      <c r="J391" s="109"/>
      <c r="K391" s="111"/>
      <c r="L391" s="109"/>
    </row>
    <row r="392" spans="1:12" x14ac:dyDescent="0.25">
      <c r="A392" s="111"/>
      <c r="B392" s="111"/>
      <c r="C392" s="111"/>
      <c r="D392" s="111"/>
      <c r="E392" s="109"/>
      <c r="F392" s="111"/>
      <c r="G392" s="109"/>
      <c r="H392" s="109"/>
      <c r="I392" s="109"/>
      <c r="J392" s="109"/>
      <c r="K392" s="111"/>
      <c r="L392" s="109"/>
    </row>
    <row r="393" spans="1:12" x14ac:dyDescent="0.25">
      <c r="A393" s="111"/>
      <c r="B393" s="111"/>
      <c r="C393" s="111"/>
      <c r="D393" s="111"/>
      <c r="E393" s="109"/>
      <c r="F393" s="111"/>
      <c r="G393" s="109"/>
      <c r="H393" s="109"/>
      <c r="I393" s="109"/>
      <c r="J393" s="109"/>
      <c r="K393" s="111"/>
      <c r="L393" s="109"/>
    </row>
    <row r="394" spans="1:12" x14ac:dyDescent="0.25">
      <c r="A394" s="111"/>
      <c r="B394" s="111"/>
      <c r="C394" s="111"/>
      <c r="D394" s="111"/>
      <c r="E394" s="109"/>
      <c r="F394" s="111"/>
      <c r="G394" s="109"/>
      <c r="H394" s="109"/>
      <c r="I394" s="109"/>
      <c r="J394" s="109"/>
      <c r="K394" s="111"/>
      <c r="L394" s="109"/>
    </row>
    <row r="395" spans="1:12" x14ac:dyDescent="0.25">
      <c r="A395" s="111"/>
      <c r="B395" s="111"/>
      <c r="C395" s="111"/>
      <c r="D395" s="111"/>
      <c r="E395" s="109"/>
      <c r="F395" s="111"/>
      <c r="G395" s="109"/>
      <c r="H395" s="109"/>
      <c r="I395" s="109"/>
      <c r="J395" s="109"/>
      <c r="K395" s="111"/>
      <c r="L395" s="109"/>
    </row>
    <row r="396" spans="1:12" x14ac:dyDescent="0.25">
      <c r="A396" s="111"/>
      <c r="B396" s="111"/>
      <c r="C396" s="111"/>
      <c r="D396" s="111"/>
      <c r="E396" s="109"/>
      <c r="F396" s="111"/>
      <c r="G396" s="109"/>
      <c r="H396" s="109"/>
      <c r="I396" s="109"/>
      <c r="J396" s="109"/>
      <c r="K396" s="111"/>
      <c r="L396" s="109"/>
    </row>
    <row r="397" spans="1:12" x14ac:dyDescent="0.25">
      <c r="A397" s="111"/>
      <c r="B397" s="111"/>
      <c r="C397" s="111"/>
      <c r="D397" s="111"/>
      <c r="E397" s="109"/>
      <c r="F397" s="111"/>
      <c r="G397" s="109"/>
      <c r="H397" s="109"/>
      <c r="I397" s="109"/>
      <c r="J397" s="109"/>
      <c r="K397" s="111"/>
      <c r="L397" s="109"/>
    </row>
    <row r="398" spans="1:12" x14ac:dyDescent="0.25">
      <c r="A398" s="111"/>
      <c r="B398" s="111"/>
      <c r="C398" s="111"/>
      <c r="D398" s="111"/>
      <c r="E398" s="109"/>
      <c r="F398" s="111"/>
      <c r="G398" s="109"/>
      <c r="H398" s="109"/>
      <c r="I398" s="109"/>
      <c r="J398" s="109"/>
      <c r="K398" s="111"/>
      <c r="L398" s="109"/>
    </row>
    <row r="399" spans="1:12" x14ac:dyDescent="0.25">
      <c r="A399" s="111"/>
      <c r="B399" s="111"/>
      <c r="C399" s="111"/>
      <c r="D399" s="111"/>
      <c r="E399" s="109"/>
      <c r="F399" s="111"/>
      <c r="G399" s="109"/>
      <c r="H399" s="109"/>
      <c r="I399" s="109"/>
      <c r="J399" s="109"/>
      <c r="K399" s="111"/>
      <c r="L399" s="109"/>
    </row>
    <row r="400" spans="1:12" x14ac:dyDescent="0.25">
      <c r="A400" s="111"/>
      <c r="B400" s="111"/>
      <c r="C400" s="111"/>
      <c r="D400" s="111"/>
      <c r="E400" s="109"/>
      <c r="F400" s="111"/>
      <c r="G400" s="109"/>
      <c r="H400" s="109"/>
      <c r="I400" s="109"/>
      <c r="J400" s="109"/>
      <c r="K400" s="111"/>
      <c r="L400" s="109"/>
    </row>
    <row r="401" spans="1:12" x14ac:dyDescent="0.25">
      <c r="A401" s="111"/>
      <c r="B401" s="111"/>
      <c r="C401" s="111"/>
      <c r="D401" s="111"/>
      <c r="E401" s="109"/>
      <c r="F401" s="111"/>
      <c r="G401" s="109"/>
      <c r="H401" s="109"/>
      <c r="I401" s="109"/>
      <c r="J401" s="109"/>
      <c r="K401" s="111"/>
      <c r="L401" s="109"/>
    </row>
    <row r="402" spans="1:12" x14ac:dyDescent="0.25">
      <c r="A402" s="111"/>
      <c r="B402" s="111"/>
      <c r="C402" s="111"/>
      <c r="D402" s="111"/>
      <c r="E402" s="109"/>
      <c r="F402" s="111"/>
      <c r="G402" s="109"/>
      <c r="H402" s="109"/>
      <c r="I402" s="109"/>
      <c r="J402" s="109"/>
      <c r="K402" s="111"/>
      <c r="L402" s="109"/>
    </row>
    <row r="403" spans="1:12" x14ac:dyDescent="0.25">
      <c r="A403" s="111"/>
      <c r="B403" s="111"/>
      <c r="C403" s="111"/>
      <c r="D403" s="111"/>
      <c r="E403" s="109"/>
      <c r="F403" s="111"/>
      <c r="G403" s="109"/>
      <c r="H403" s="109"/>
      <c r="I403" s="109"/>
      <c r="J403" s="109"/>
      <c r="K403" s="111"/>
      <c r="L403" s="109"/>
    </row>
    <row r="404" spans="1:12" x14ac:dyDescent="0.25">
      <c r="A404" s="111"/>
      <c r="B404" s="111"/>
      <c r="C404" s="111"/>
      <c r="D404" s="111"/>
      <c r="E404" s="109"/>
      <c r="F404" s="111"/>
      <c r="G404" s="109"/>
      <c r="H404" s="109"/>
      <c r="I404" s="109"/>
      <c r="J404" s="109"/>
      <c r="K404" s="111"/>
      <c r="L404" s="109"/>
    </row>
    <row r="405" spans="1:12" x14ac:dyDescent="0.25">
      <c r="A405" s="111"/>
      <c r="B405" s="111"/>
      <c r="C405" s="111"/>
      <c r="D405" s="111"/>
      <c r="E405" s="109"/>
      <c r="F405" s="111"/>
      <c r="G405" s="109"/>
      <c r="H405" s="109"/>
      <c r="I405" s="109"/>
      <c r="J405" s="109"/>
      <c r="K405" s="111"/>
      <c r="L405" s="109"/>
    </row>
    <row r="406" spans="1:12" x14ac:dyDescent="0.25">
      <c r="A406" s="111"/>
      <c r="B406" s="111"/>
      <c r="C406" s="111"/>
      <c r="D406" s="111"/>
      <c r="E406" s="109"/>
      <c r="F406" s="111"/>
      <c r="G406" s="109"/>
      <c r="H406" s="109"/>
      <c r="I406" s="109"/>
      <c r="J406" s="109"/>
      <c r="K406" s="111"/>
      <c r="L406" s="109"/>
    </row>
    <row r="407" spans="1:12" x14ac:dyDescent="0.25">
      <c r="A407" s="111"/>
      <c r="B407" s="111"/>
      <c r="C407" s="111"/>
      <c r="D407" s="111"/>
      <c r="E407" s="109"/>
      <c r="F407" s="111"/>
      <c r="G407" s="109"/>
      <c r="H407" s="109"/>
      <c r="I407" s="109"/>
      <c r="J407" s="109"/>
      <c r="K407" s="111"/>
      <c r="L407" s="109"/>
    </row>
    <row r="408" spans="1:12" x14ac:dyDescent="0.25">
      <c r="A408" s="111"/>
      <c r="B408" s="111"/>
      <c r="C408" s="111"/>
      <c r="D408" s="111"/>
      <c r="E408" s="109"/>
      <c r="F408" s="111"/>
      <c r="G408" s="109"/>
      <c r="H408" s="109"/>
      <c r="I408" s="109"/>
      <c r="J408" s="109"/>
      <c r="K408" s="111"/>
      <c r="L408" s="109"/>
    </row>
    <row r="409" spans="1:12" x14ac:dyDescent="0.25">
      <c r="A409" s="111"/>
      <c r="B409" s="111"/>
      <c r="C409" s="111"/>
      <c r="D409" s="111"/>
      <c r="E409" s="109"/>
      <c r="F409" s="111"/>
      <c r="G409" s="109"/>
      <c r="H409" s="109"/>
      <c r="I409" s="109"/>
      <c r="J409" s="109"/>
      <c r="K409" s="111"/>
      <c r="L409" s="109"/>
    </row>
    <row r="410" spans="1:12" x14ac:dyDescent="0.25">
      <c r="A410" s="111"/>
      <c r="B410" s="111"/>
      <c r="C410" s="111"/>
      <c r="D410" s="111"/>
      <c r="E410" s="109"/>
      <c r="F410" s="111"/>
      <c r="G410" s="109"/>
      <c r="H410" s="109"/>
      <c r="I410" s="109"/>
      <c r="J410" s="109"/>
      <c r="K410" s="111"/>
      <c r="L410" s="109"/>
    </row>
    <row r="411" spans="1:12" x14ac:dyDescent="0.25">
      <c r="A411" s="111"/>
      <c r="B411" s="111"/>
      <c r="C411" s="111"/>
      <c r="D411" s="111"/>
      <c r="E411" s="109"/>
      <c r="F411" s="111"/>
      <c r="G411" s="109"/>
      <c r="H411" s="109"/>
      <c r="I411" s="109"/>
      <c r="J411" s="109"/>
      <c r="K411" s="111"/>
      <c r="L411" s="109"/>
    </row>
    <row r="412" spans="1:12" x14ac:dyDescent="0.25">
      <c r="A412" s="111"/>
      <c r="B412" s="111"/>
      <c r="C412" s="111"/>
      <c r="D412" s="111"/>
      <c r="E412" s="109"/>
      <c r="F412" s="111"/>
      <c r="G412" s="109"/>
      <c r="H412" s="109"/>
      <c r="I412" s="109"/>
      <c r="J412" s="109"/>
      <c r="K412" s="111"/>
      <c r="L412" s="109"/>
    </row>
    <row r="413" spans="1:12" x14ac:dyDescent="0.25">
      <c r="A413" s="111"/>
      <c r="B413" s="111"/>
      <c r="C413" s="111"/>
      <c r="D413" s="111"/>
      <c r="E413" s="109"/>
      <c r="F413" s="111"/>
      <c r="G413" s="109"/>
      <c r="H413" s="109"/>
      <c r="I413" s="109"/>
      <c r="J413" s="109"/>
      <c r="K413" s="111"/>
      <c r="L413" s="109"/>
    </row>
    <row r="414" spans="1:12" x14ac:dyDescent="0.25">
      <c r="A414" s="111"/>
      <c r="B414" s="111"/>
      <c r="C414" s="111"/>
      <c r="D414" s="111"/>
      <c r="E414" s="109"/>
      <c r="F414" s="111"/>
      <c r="G414" s="109"/>
      <c r="H414" s="109"/>
      <c r="I414" s="109"/>
      <c r="J414" s="109"/>
      <c r="K414" s="111"/>
      <c r="L414" s="109"/>
    </row>
    <row r="415" spans="1:12" x14ac:dyDescent="0.25">
      <c r="A415" s="111"/>
      <c r="B415" s="111"/>
      <c r="C415" s="111"/>
      <c r="D415" s="111"/>
      <c r="E415" s="109"/>
      <c r="F415" s="111"/>
      <c r="G415" s="109"/>
      <c r="H415" s="109"/>
      <c r="I415" s="109"/>
      <c r="J415" s="109"/>
      <c r="K415" s="111"/>
      <c r="L415" s="109"/>
    </row>
    <row r="416" spans="1:12" x14ac:dyDescent="0.25">
      <c r="A416" s="111"/>
      <c r="B416" s="111"/>
      <c r="C416" s="111"/>
      <c r="D416" s="111"/>
      <c r="E416" s="109"/>
      <c r="F416" s="111"/>
      <c r="G416" s="109"/>
      <c r="H416" s="109"/>
      <c r="I416" s="109"/>
      <c r="J416" s="109"/>
      <c r="K416" s="111"/>
      <c r="L416" s="109"/>
    </row>
    <row r="417" spans="1:12" x14ac:dyDescent="0.25">
      <c r="A417" s="111"/>
      <c r="B417" s="111"/>
      <c r="C417" s="111"/>
      <c r="D417" s="111"/>
      <c r="E417" s="109"/>
      <c r="F417" s="111"/>
      <c r="G417" s="109"/>
      <c r="H417" s="109"/>
      <c r="I417" s="109"/>
      <c r="J417" s="109"/>
      <c r="K417" s="111"/>
      <c r="L417" s="109"/>
    </row>
    <row r="418" spans="1:12" x14ac:dyDescent="0.25">
      <c r="A418" s="111"/>
      <c r="B418" s="111"/>
      <c r="C418" s="111"/>
      <c r="D418" s="111"/>
      <c r="E418" s="109"/>
      <c r="F418" s="111"/>
      <c r="G418" s="109"/>
      <c r="H418" s="109"/>
      <c r="I418" s="109"/>
      <c r="J418" s="109"/>
      <c r="K418" s="111"/>
      <c r="L418" s="109"/>
    </row>
    <row r="419" spans="1:12" x14ac:dyDescent="0.25">
      <c r="A419" s="111"/>
      <c r="B419" s="111"/>
      <c r="C419" s="111"/>
      <c r="D419" s="111"/>
      <c r="E419" s="109"/>
      <c r="F419" s="111"/>
      <c r="G419" s="109"/>
      <c r="H419" s="109"/>
      <c r="I419" s="109"/>
      <c r="J419" s="109"/>
      <c r="K419" s="111"/>
      <c r="L419" s="109"/>
    </row>
    <row r="420" spans="1:12" x14ac:dyDescent="0.25">
      <c r="A420" s="111"/>
      <c r="B420" s="111"/>
      <c r="C420" s="111"/>
      <c r="D420" s="111"/>
      <c r="E420" s="109"/>
      <c r="F420" s="111"/>
      <c r="G420" s="109"/>
      <c r="H420" s="109"/>
      <c r="I420" s="109"/>
      <c r="J420" s="109"/>
      <c r="K420" s="111"/>
      <c r="L420" s="109"/>
    </row>
    <row r="421" spans="1:12" x14ac:dyDescent="0.25">
      <c r="A421" s="111"/>
      <c r="B421" s="111"/>
      <c r="C421" s="111"/>
      <c r="D421" s="111"/>
      <c r="E421" s="109"/>
      <c r="F421" s="111"/>
      <c r="G421" s="109"/>
      <c r="H421" s="109"/>
      <c r="I421" s="109"/>
      <c r="J421" s="109"/>
      <c r="K421" s="111"/>
      <c r="L421" s="109"/>
    </row>
    <row r="422" spans="1:12" x14ac:dyDescent="0.25">
      <c r="A422" s="111"/>
      <c r="B422" s="111"/>
      <c r="C422" s="111"/>
      <c r="D422" s="111"/>
      <c r="E422" s="109"/>
      <c r="F422" s="111"/>
      <c r="G422" s="109"/>
      <c r="H422" s="109"/>
      <c r="I422" s="109"/>
      <c r="J422" s="109"/>
      <c r="K422" s="111"/>
      <c r="L422" s="109"/>
    </row>
    <row r="423" spans="1:12" x14ac:dyDescent="0.25">
      <c r="A423" s="111"/>
      <c r="B423" s="111"/>
      <c r="C423" s="111"/>
      <c r="D423" s="111"/>
      <c r="E423" s="109"/>
      <c r="F423" s="111"/>
      <c r="G423" s="109"/>
      <c r="H423" s="109"/>
      <c r="I423" s="109"/>
      <c r="J423" s="109"/>
      <c r="K423" s="111"/>
      <c r="L423" s="109"/>
    </row>
    <row r="424" spans="1:12" x14ac:dyDescent="0.25">
      <c r="A424" s="111"/>
      <c r="B424" s="111"/>
      <c r="C424" s="111"/>
      <c r="D424" s="111"/>
      <c r="E424" s="109"/>
      <c r="F424" s="111"/>
      <c r="G424" s="109"/>
      <c r="H424" s="109"/>
      <c r="I424" s="109"/>
      <c r="J424" s="109"/>
      <c r="K424" s="111"/>
      <c r="L424" s="109"/>
    </row>
    <row r="425" spans="1:12" x14ac:dyDescent="0.25">
      <c r="A425" s="111"/>
      <c r="B425" s="111"/>
      <c r="C425" s="111"/>
      <c r="D425" s="111"/>
      <c r="E425" s="109"/>
      <c r="F425" s="111"/>
      <c r="G425" s="109"/>
      <c r="H425" s="109"/>
      <c r="I425" s="109"/>
      <c r="J425" s="109"/>
      <c r="K425" s="111"/>
      <c r="L425" s="109"/>
    </row>
    <row r="426" spans="1:12" x14ac:dyDescent="0.25">
      <c r="A426" s="111"/>
      <c r="B426" s="111"/>
      <c r="C426" s="111"/>
      <c r="D426" s="111"/>
      <c r="E426" s="109"/>
      <c r="F426" s="111"/>
      <c r="G426" s="109"/>
      <c r="H426" s="109"/>
      <c r="I426" s="109"/>
      <c r="J426" s="109"/>
      <c r="K426" s="111"/>
      <c r="L426" s="109"/>
    </row>
    <row r="427" spans="1:12" x14ac:dyDescent="0.25">
      <c r="A427" s="111"/>
      <c r="B427" s="111"/>
      <c r="C427" s="111"/>
      <c r="D427" s="111"/>
      <c r="E427" s="109"/>
      <c r="F427" s="111"/>
      <c r="G427" s="109"/>
      <c r="H427" s="109"/>
      <c r="I427" s="109"/>
      <c r="J427" s="109"/>
      <c r="K427" s="111"/>
      <c r="L427" s="109"/>
    </row>
    <row r="428" spans="1:12" x14ac:dyDescent="0.25">
      <c r="A428" s="111"/>
      <c r="B428" s="111"/>
      <c r="C428" s="111"/>
      <c r="D428" s="111"/>
      <c r="E428" s="109"/>
      <c r="F428" s="111"/>
      <c r="G428" s="109"/>
      <c r="H428" s="109"/>
      <c r="I428" s="109"/>
      <c r="J428" s="109"/>
      <c r="K428" s="111"/>
      <c r="L428" s="109"/>
    </row>
    <row r="429" spans="1:12" x14ac:dyDescent="0.25">
      <c r="A429" s="111"/>
      <c r="B429" s="111"/>
      <c r="C429" s="111"/>
      <c r="D429" s="111"/>
      <c r="E429" s="109"/>
      <c r="F429" s="111"/>
      <c r="G429" s="109"/>
      <c r="H429" s="109"/>
      <c r="I429" s="109"/>
      <c r="J429" s="109"/>
      <c r="K429" s="111"/>
      <c r="L429" s="109"/>
    </row>
    <row r="430" spans="1:12" x14ac:dyDescent="0.25">
      <c r="A430" s="111"/>
      <c r="B430" s="111"/>
      <c r="C430" s="111"/>
      <c r="D430" s="111"/>
      <c r="E430" s="109"/>
      <c r="F430" s="111"/>
      <c r="G430" s="109"/>
      <c r="H430" s="109"/>
      <c r="I430" s="109"/>
      <c r="J430" s="109"/>
      <c r="K430" s="111"/>
      <c r="L430" s="109"/>
    </row>
    <row r="431" spans="1:12" x14ac:dyDescent="0.25">
      <c r="A431" s="111"/>
      <c r="B431" s="111"/>
      <c r="C431" s="111"/>
      <c r="D431" s="111"/>
      <c r="E431" s="109"/>
      <c r="F431" s="111"/>
      <c r="G431" s="109"/>
      <c r="H431" s="109"/>
      <c r="I431" s="109"/>
      <c r="J431" s="109"/>
      <c r="K431" s="111"/>
      <c r="L431" s="109"/>
    </row>
    <row r="432" spans="1:12" x14ac:dyDescent="0.25">
      <c r="A432" s="111"/>
      <c r="B432" s="111"/>
      <c r="C432" s="111"/>
      <c r="D432" s="111"/>
      <c r="E432" s="109"/>
      <c r="F432" s="111"/>
      <c r="G432" s="109"/>
      <c r="H432" s="109"/>
      <c r="I432" s="109"/>
      <c r="J432" s="109"/>
      <c r="K432" s="111"/>
      <c r="L432" s="109"/>
    </row>
    <row r="433" spans="1:12" x14ac:dyDescent="0.25">
      <c r="A433" s="111"/>
      <c r="B433" s="111"/>
      <c r="C433" s="111"/>
      <c r="D433" s="111"/>
      <c r="E433" s="109"/>
      <c r="F433" s="111"/>
      <c r="G433" s="109"/>
      <c r="H433" s="109"/>
      <c r="I433" s="109"/>
      <c r="J433" s="109"/>
      <c r="K433" s="111"/>
      <c r="L433" s="109"/>
    </row>
    <row r="434" spans="1:12" x14ac:dyDescent="0.25">
      <c r="A434" s="111"/>
      <c r="B434" s="111"/>
      <c r="C434" s="111"/>
      <c r="D434" s="111"/>
      <c r="E434" s="109"/>
      <c r="F434" s="111"/>
      <c r="G434" s="109"/>
      <c r="H434" s="109"/>
      <c r="I434" s="109"/>
      <c r="J434" s="109"/>
      <c r="K434" s="111"/>
      <c r="L434" s="109"/>
    </row>
    <row r="435" spans="1:12" x14ac:dyDescent="0.25">
      <c r="A435" s="111"/>
      <c r="B435" s="111"/>
      <c r="C435" s="111"/>
      <c r="D435" s="111"/>
      <c r="E435" s="109"/>
      <c r="F435" s="111"/>
      <c r="G435" s="109"/>
      <c r="H435" s="109"/>
      <c r="I435" s="109"/>
      <c r="J435" s="109"/>
      <c r="K435" s="111"/>
      <c r="L435" s="109"/>
    </row>
    <row r="436" spans="1:12" x14ac:dyDescent="0.25">
      <c r="A436" s="111"/>
      <c r="B436" s="111"/>
      <c r="C436" s="111"/>
      <c r="D436" s="111"/>
      <c r="E436" s="109"/>
      <c r="F436" s="111"/>
      <c r="G436" s="109"/>
      <c r="H436" s="109"/>
      <c r="I436" s="109"/>
      <c r="J436" s="109"/>
      <c r="K436" s="111"/>
      <c r="L436" s="109"/>
    </row>
    <row r="437" spans="1:12" x14ac:dyDescent="0.25">
      <c r="A437" s="111"/>
      <c r="B437" s="111"/>
      <c r="C437" s="111"/>
      <c r="D437" s="111"/>
      <c r="E437" s="109"/>
      <c r="F437" s="111"/>
      <c r="G437" s="109"/>
      <c r="H437" s="109"/>
      <c r="I437" s="109"/>
      <c r="J437" s="109"/>
      <c r="K437" s="111"/>
      <c r="L437" s="109"/>
    </row>
    <row r="438" spans="1:12" x14ac:dyDescent="0.25">
      <c r="A438" s="111"/>
      <c r="B438" s="111"/>
      <c r="C438" s="111"/>
      <c r="D438" s="111"/>
      <c r="E438" s="109"/>
      <c r="F438" s="111"/>
      <c r="G438" s="109"/>
      <c r="H438" s="109"/>
      <c r="I438" s="109"/>
      <c r="J438" s="109"/>
      <c r="K438" s="111"/>
      <c r="L438" s="109"/>
    </row>
    <row r="439" spans="1:12" x14ac:dyDescent="0.25">
      <c r="A439" s="111"/>
      <c r="B439" s="111"/>
      <c r="C439" s="111"/>
      <c r="D439" s="111"/>
      <c r="E439" s="109"/>
      <c r="F439" s="111"/>
      <c r="G439" s="109"/>
      <c r="H439" s="109"/>
      <c r="I439" s="109"/>
      <c r="J439" s="109"/>
      <c r="K439" s="111"/>
      <c r="L439" s="109"/>
    </row>
    <row r="440" spans="1:12" x14ac:dyDescent="0.25">
      <c r="A440" s="111"/>
      <c r="B440" s="111"/>
      <c r="C440" s="111"/>
      <c r="D440" s="111"/>
      <c r="E440" s="109"/>
      <c r="F440" s="111"/>
      <c r="G440" s="109"/>
      <c r="H440" s="109"/>
      <c r="I440" s="109"/>
      <c r="J440" s="109"/>
      <c r="K440" s="111"/>
      <c r="L440" s="109"/>
    </row>
    <row r="441" spans="1:12" x14ac:dyDescent="0.25">
      <c r="A441" s="111"/>
      <c r="B441" s="111"/>
      <c r="C441" s="111"/>
      <c r="D441" s="111"/>
      <c r="E441" s="109"/>
      <c r="F441" s="111"/>
      <c r="G441" s="109"/>
      <c r="H441" s="109"/>
      <c r="I441" s="109"/>
      <c r="J441" s="109"/>
      <c r="K441" s="111"/>
      <c r="L441" s="109"/>
    </row>
    <row r="442" spans="1:12" x14ac:dyDescent="0.25">
      <c r="A442" s="111"/>
      <c r="B442" s="111"/>
      <c r="C442" s="111"/>
      <c r="D442" s="111"/>
      <c r="E442" s="109"/>
      <c r="F442" s="111"/>
      <c r="G442" s="109"/>
      <c r="H442" s="109"/>
      <c r="I442" s="109"/>
      <c r="J442" s="109"/>
      <c r="K442" s="111"/>
      <c r="L442" s="109"/>
    </row>
    <row r="443" spans="1:12" x14ac:dyDescent="0.25">
      <c r="A443" s="111"/>
      <c r="B443" s="111"/>
      <c r="C443" s="111"/>
      <c r="D443" s="111"/>
      <c r="E443" s="109"/>
      <c r="F443" s="111"/>
      <c r="G443" s="109"/>
      <c r="H443" s="109"/>
      <c r="I443" s="109"/>
      <c r="J443" s="109"/>
      <c r="K443" s="111"/>
      <c r="L443" s="109"/>
    </row>
    <row r="444" spans="1:12" x14ac:dyDescent="0.25">
      <c r="A444" s="111"/>
      <c r="B444" s="111"/>
      <c r="C444" s="111"/>
      <c r="D444" s="111"/>
      <c r="E444" s="109"/>
      <c r="F444" s="111"/>
      <c r="G444" s="109"/>
      <c r="H444" s="109"/>
      <c r="I444" s="109"/>
      <c r="J444" s="109"/>
      <c r="K444" s="111"/>
      <c r="L444" s="109"/>
    </row>
    <row r="445" spans="1:12" x14ac:dyDescent="0.25">
      <c r="A445" s="111"/>
      <c r="B445" s="111"/>
      <c r="C445" s="111"/>
      <c r="D445" s="111"/>
      <c r="E445" s="109"/>
      <c r="F445" s="111"/>
      <c r="G445" s="109"/>
      <c r="H445" s="109"/>
      <c r="I445" s="109"/>
      <c r="J445" s="109"/>
      <c r="K445" s="111"/>
      <c r="L445" s="109"/>
    </row>
    <row r="446" spans="1:12" x14ac:dyDescent="0.25">
      <c r="A446" s="111"/>
      <c r="B446" s="111"/>
      <c r="C446" s="111"/>
      <c r="D446" s="111"/>
      <c r="E446" s="109"/>
      <c r="F446" s="111"/>
      <c r="G446" s="109"/>
      <c r="H446" s="109"/>
      <c r="I446" s="109"/>
      <c r="J446" s="109"/>
      <c r="K446" s="111"/>
      <c r="L446" s="109"/>
    </row>
    <row r="447" spans="1:12" x14ac:dyDescent="0.25">
      <c r="A447" s="111"/>
      <c r="B447" s="111"/>
      <c r="C447" s="111"/>
      <c r="D447" s="111"/>
      <c r="E447" s="109"/>
      <c r="F447" s="111"/>
      <c r="G447" s="109"/>
      <c r="H447" s="109"/>
      <c r="I447" s="109"/>
      <c r="J447" s="109"/>
      <c r="K447" s="111"/>
      <c r="L447" s="109"/>
    </row>
    <row r="448" spans="1:12" x14ac:dyDescent="0.25">
      <c r="A448" s="111"/>
      <c r="B448" s="111"/>
      <c r="C448" s="111"/>
      <c r="D448" s="111"/>
      <c r="E448" s="109"/>
      <c r="F448" s="111"/>
      <c r="G448" s="109"/>
      <c r="H448" s="109"/>
      <c r="I448" s="109"/>
      <c r="J448" s="109"/>
      <c r="K448" s="111"/>
      <c r="L448" s="109"/>
    </row>
    <row r="449" spans="1:12" x14ac:dyDescent="0.25">
      <c r="A449" s="111"/>
      <c r="B449" s="111"/>
      <c r="C449" s="111"/>
      <c r="D449" s="111"/>
      <c r="E449" s="109"/>
      <c r="F449" s="111"/>
      <c r="G449" s="109"/>
      <c r="H449" s="109"/>
      <c r="I449" s="109"/>
      <c r="J449" s="109"/>
      <c r="K449" s="111"/>
      <c r="L449" s="109"/>
    </row>
  </sheetData>
  <sheetProtection algorithmName="SHA-512" hashValue="8KwIHrUVxSdi4CjFe9btAf2jwpjGvKb5nazXf7c0r79k8UzzlYJfxkCuakPVcf+hENfJ58cmJFK14PoD4DtMYQ==" saltValue="16xHo1G9mrfIFL4QUmn9gQ==" spinCount="100000" sheet="1" selectLockedCells="1" selectUnlockedCells="1"/>
  <mergeCells count="123">
    <mergeCell ref="G65:H65"/>
    <mergeCell ref="I65:J65"/>
    <mergeCell ref="I62:J62"/>
    <mergeCell ref="I63:J64"/>
    <mergeCell ref="G63:H64"/>
    <mergeCell ref="F63:F64"/>
    <mergeCell ref="E63:E64"/>
    <mergeCell ref="D63:D64"/>
    <mergeCell ref="C63:C64"/>
    <mergeCell ref="A59:A61"/>
    <mergeCell ref="B59:B61"/>
    <mergeCell ref="C59:C61"/>
    <mergeCell ref="D59:D61"/>
    <mergeCell ref="E59:E61"/>
    <mergeCell ref="F59:F61"/>
    <mergeCell ref="G59:H61"/>
    <mergeCell ref="G62:H62"/>
    <mergeCell ref="B63:B64"/>
    <mergeCell ref="A63:A64"/>
    <mergeCell ref="A37:A43"/>
    <mergeCell ref="G47:H47"/>
    <mergeCell ref="I47:J47"/>
    <mergeCell ref="G46:H46"/>
    <mergeCell ref="I46:J46"/>
    <mergeCell ref="F37:F43"/>
    <mergeCell ref="G44:H44"/>
    <mergeCell ref="E37:E43"/>
    <mergeCell ref="D37:D43"/>
    <mergeCell ref="C37:C43"/>
    <mergeCell ref="B37:B43"/>
    <mergeCell ref="G45:H45"/>
    <mergeCell ref="I44:J44"/>
    <mergeCell ref="A27:A30"/>
    <mergeCell ref="L27:L30"/>
    <mergeCell ref="G27:H30"/>
    <mergeCell ref="F27:F30"/>
    <mergeCell ref="C31:C36"/>
    <mergeCell ref="B31:B36"/>
    <mergeCell ref="A31:A36"/>
    <mergeCell ref="L31:L36"/>
    <mergeCell ref="G31:H36"/>
    <mergeCell ref="F31:F36"/>
    <mergeCell ref="E31:E36"/>
    <mergeCell ref="D31:D36"/>
    <mergeCell ref="E27:E30"/>
    <mergeCell ref="D27:D30"/>
    <mergeCell ref="C27:C30"/>
    <mergeCell ref="B27:B30"/>
    <mergeCell ref="L5:L8"/>
    <mergeCell ref="G9:H9"/>
    <mergeCell ref="C6:E6"/>
    <mergeCell ref="G4:H4"/>
    <mergeCell ref="G5:H5"/>
    <mergeCell ref="G6:H6"/>
    <mergeCell ref="I6:J6"/>
    <mergeCell ref="G1:H1"/>
    <mergeCell ref="I1:J1"/>
    <mergeCell ref="G2:H2"/>
    <mergeCell ref="G3:H3"/>
    <mergeCell ref="I2:J5"/>
    <mergeCell ref="K5:K8"/>
    <mergeCell ref="A10:A16"/>
    <mergeCell ref="B10:B16"/>
    <mergeCell ref="C10:C16"/>
    <mergeCell ref="D10:D16"/>
    <mergeCell ref="E10:E16"/>
    <mergeCell ref="A23:A26"/>
    <mergeCell ref="G7:H7"/>
    <mergeCell ref="I7:J8"/>
    <mergeCell ref="G8:H8"/>
    <mergeCell ref="A17:A22"/>
    <mergeCell ref="B17:B22"/>
    <mergeCell ref="C17:C22"/>
    <mergeCell ref="D17:D22"/>
    <mergeCell ref="E17:E22"/>
    <mergeCell ref="F17:F22"/>
    <mergeCell ref="G17:H22"/>
    <mergeCell ref="G23:H26"/>
    <mergeCell ref="F23:F26"/>
    <mergeCell ref="E23:E26"/>
    <mergeCell ref="D23:D26"/>
    <mergeCell ref="L37:L43"/>
    <mergeCell ref="I9:J43"/>
    <mergeCell ref="G37:H43"/>
    <mergeCell ref="C23:C26"/>
    <mergeCell ref="B23:B26"/>
    <mergeCell ref="L10:L16"/>
    <mergeCell ref="F10:F16"/>
    <mergeCell ref="G10:H16"/>
    <mergeCell ref="L17:L22"/>
    <mergeCell ref="L23:L26"/>
    <mergeCell ref="G50:H50"/>
    <mergeCell ref="B49:B51"/>
    <mergeCell ref="C49:C51"/>
    <mergeCell ref="D49:D51"/>
    <mergeCell ref="E49:E51"/>
    <mergeCell ref="F49:F51"/>
    <mergeCell ref="G51:H51"/>
    <mergeCell ref="I49:J51"/>
    <mergeCell ref="I45:J45"/>
    <mergeCell ref="G48:H48"/>
    <mergeCell ref="I48:J48"/>
    <mergeCell ref="G49:H49"/>
    <mergeCell ref="G52:H52"/>
    <mergeCell ref="B52:B53"/>
    <mergeCell ref="C52:C53"/>
    <mergeCell ref="D52:D53"/>
    <mergeCell ref="E52:E53"/>
    <mergeCell ref="F52:F53"/>
    <mergeCell ref="G53:H53"/>
    <mergeCell ref="I52:J53"/>
    <mergeCell ref="G54:H54"/>
    <mergeCell ref="I54:J54"/>
    <mergeCell ref="G58:H58"/>
    <mergeCell ref="I58:J58"/>
    <mergeCell ref="I59:J61"/>
    <mergeCell ref="I55:J55"/>
    <mergeCell ref="C56:E56"/>
    <mergeCell ref="G56:H56"/>
    <mergeCell ref="I56:J56"/>
    <mergeCell ref="G57:H57"/>
    <mergeCell ref="I57:J57"/>
    <mergeCell ref="G55:H55"/>
  </mergeCells>
  <pageMargins left="0.43307086614173229" right="0.23622047244094491" top="0.74803149606299213" bottom="0.74803149606299213" header="0.31496062992125984" footer="0.31496062992125984"/>
  <pageSetup paperSize="8" scale="92" fitToHeight="0" orientation="landscape" r:id="rId1"/>
  <headerFooter>
    <oddHeader>&amp;C&amp;"Arial,Normal"CARBON LEAKAGE INDIRECT
EMISSIONS INDIRECTES DE 2025</oddHeader>
    <oddFooter>&amp;LV 1.1&amp;C&amp;F&amp;R&amp;P / &amp;N</oddFooter>
  </headerFooter>
  <rowBreaks count="3" manualBreakCount="3">
    <brk id="8" max="16383" man="1"/>
    <brk id="43" max="16383" man="1"/>
    <brk id="57"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3A2BF-9A6A-45DB-82CF-7860A9964FD1}">
  <sheetPr codeName="Feuil12">
    <tabColor theme="0" tint="-0.34998626667073579"/>
    <pageSetUpPr fitToPage="1"/>
  </sheetPr>
  <dimension ref="A1:B18"/>
  <sheetViews>
    <sheetView view="pageLayout" zoomScaleNormal="60" workbookViewId="0">
      <selection activeCell="B2" sqref="B2"/>
    </sheetView>
  </sheetViews>
  <sheetFormatPr baseColWidth="10" defaultColWidth="11.42578125" defaultRowHeight="15.75" x14ac:dyDescent="0.25"/>
  <cols>
    <col min="1" max="1" width="2.5703125" style="36" customWidth="1"/>
    <col min="2" max="2" width="83.140625" style="36" customWidth="1"/>
    <col min="3" max="16384" width="11.42578125" style="36"/>
  </cols>
  <sheetData>
    <row r="1" spans="1:2" x14ac:dyDescent="0.25">
      <c r="A1" s="47"/>
      <c r="B1" s="35"/>
    </row>
    <row r="2" spans="1:2" ht="27.6" customHeight="1" x14ac:dyDescent="0.25">
      <c r="A2" s="35"/>
      <c r="B2" s="205" t="s">
        <v>1082</v>
      </c>
    </row>
    <row r="3" spans="1:2" ht="28.35" customHeight="1" x14ac:dyDescent="0.25">
      <c r="A3" s="35"/>
      <c r="B3" s="209" t="s">
        <v>1076</v>
      </c>
    </row>
    <row r="4" spans="1:2" ht="28.35" customHeight="1" x14ac:dyDescent="0.25">
      <c r="A4" s="35"/>
      <c r="B4" s="209" t="s">
        <v>1080</v>
      </c>
    </row>
    <row r="5" spans="1:2" ht="28.35" customHeight="1" x14ac:dyDescent="0.25">
      <c r="A5" s="35"/>
      <c r="B5" s="209" t="s">
        <v>1081</v>
      </c>
    </row>
    <row r="6" spans="1:2" ht="28.35" customHeight="1" x14ac:dyDescent="0.25">
      <c r="A6" s="35"/>
      <c r="B6" s="210" t="s">
        <v>1090</v>
      </c>
    </row>
    <row r="7" spans="1:2" ht="28.35" customHeight="1" x14ac:dyDescent="0.25">
      <c r="A7" s="35"/>
      <c r="B7" s="210" t="s">
        <v>1091</v>
      </c>
    </row>
    <row r="8" spans="1:2" ht="28.35" customHeight="1" x14ac:dyDescent="0.25">
      <c r="A8" s="35"/>
      <c r="B8" s="209" t="s">
        <v>1077</v>
      </c>
    </row>
    <row r="9" spans="1:2" ht="28.35" customHeight="1" x14ac:dyDescent="0.25">
      <c r="A9" s="35"/>
      <c r="B9" s="209" t="s">
        <v>1078</v>
      </c>
    </row>
    <row r="10" spans="1:2" ht="42.6" customHeight="1" x14ac:dyDescent="0.25">
      <c r="A10" s="35"/>
      <c r="B10" s="209" t="s">
        <v>1086</v>
      </c>
    </row>
    <row r="11" spans="1:2" ht="42.6" customHeight="1" x14ac:dyDescent="0.25">
      <c r="A11" s="35"/>
      <c r="B11" s="209" t="s">
        <v>1088</v>
      </c>
    </row>
    <row r="12" spans="1:2" ht="42.6" customHeight="1" x14ac:dyDescent="0.25">
      <c r="A12" s="35"/>
      <c r="B12" s="209" t="s">
        <v>1089</v>
      </c>
    </row>
    <row r="13" spans="1:2" ht="28.35" customHeight="1" x14ac:dyDescent="0.25">
      <c r="A13" s="35"/>
      <c r="B13" s="209" t="s">
        <v>1092</v>
      </c>
    </row>
    <row r="14" spans="1:2" ht="28.35" customHeight="1" x14ac:dyDescent="0.25">
      <c r="A14" s="35"/>
      <c r="B14" s="209" t="s">
        <v>1083</v>
      </c>
    </row>
    <row r="15" spans="1:2" ht="28.35" customHeight="1" x14ac:dyDescent="0.25">
      <c r="A15" s="35"/>
      <c r="B15" s="209" t="s">
        <v>1079</v>
      </c>
    </row>
    <row r="16" spans="1:2" ht="28.35" customHeight="1" x14ac:dyDescent="0.25">
      <c r="A16" s="35"/>
      <c r="B16" s="209" t="s">
        <v>1084</v>
      </c>
    </row>
    <row r="17" spans="1:2" ht="28.35" customHeight="1" x14ac:dyDescent="0.25">
      <c r="A17" s="35"/>
      <c r="B17" s="209" t="s">
        <v>1085</v>
      </c>
    </row>
    <row r="18" spans="1:2" ht="28.35" customHeight="1" x14ac:dyDescent="0.25">
      <c r="A18" s="35"/>
      <c r="B18" s="209" t="s">
        <v>1087</v>
      </c>
    </row>
  </sheetData>
  <sheetProtection algorithmName="SHA-512" hashValue="F8ZXa990WCDe3HCNsmXByDyW8vrQY0ayL/7W/hE6pBJzuKoKJtZQ8Zic3cPx0zlBfbzZ+Q26S3rlCWXmEdFPkw==" saltValue="nbizg8wh8jnjSUY6Bdp7pw==" spinCount="100000" sheet="1" selectLockedCells="1"/>
  <pageMargins left="0.7" right="0.7" top="0.75" bottom="0.75" header="0.3" footer="0.3"/>
  <pageSetup paperSize="9" orientation="portrait" r:id="rId1"/>
  <headerFooter>
    <oddFooter>&amp;LV 1.0 Test&amp;C&amp;F&amp;R&amp;P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4"/>
  <dimension ref="A2:A3"/>
  <sheetViews>
    <sheetView workbookViewId="0">
      <selection activeCell="B3" sqref="B3"/>
    </sheetView>
  </sheetViews>
  <sheetFormatPr baseColWidth="10" defaultColWidth="11.42578125" defaultRowHeight="15" x14ac:dyDescent="0.25"/>
  <cols>
    <col min="1" max="1" width="20.140625" customWidth="1"/>
  </cols>
  <sheetData>
    <row r="2" spans="1:1" x14ac:dyDescent="0.25">
      <c r="A2" t="s">
        <v>96</v>
      </c>
    </row>
    <row r="3" spans="1:1" x14ac:dyDescent="0.25">
      <c r="A3" t="s">
        <v>97</v>
      </c>
    </row>
  </sheetData>
  <sheetProtection algorithmName="SHA-512" hashValue="j5UbtqfEwSJa9oYu8zdSNrMZpVZhvj5NrXqqT2I+ypydsky5ZXP83AcMmSXERkN6M5ULa2yxKlQbopaX3zPdDg==" saltValue="FQkfK3J2mMUPHxk3H6Qwu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4C368-E3E5-427D-BFCC-339EB532D949}">
  <sheetPr codeName="Feuil7">
    <pageSetUpPr fitToPage="1"/>
  </sheetPr>
  <dimension ref="A1:N22"/>
  <sheetViews>
    <sheetView view="pageLayout" topLeftCell="A4" zoomScale="70" zoomScaleNormal="90" zoomScalePageLayoutView="70" workbookViewId="0">
      <selection activeCell="F9" sqref="F9"/>
    </sheetView>
  </sheetViews>
  <sheetFormatPr baseColWidth="10" defaultRowHeight="15" x14ac:dyDescent="0.25"/>
  <cols>
    <col min="5" max="5" width="14.140625" customWidth="1"/>
    <col min="7" max="7" width="17.5703125" customWidth="1"/>
  </cols>
  <sheetData>
    <row r="1" spans="1:14" ht="15.75" thickBot="1" x14ac:dyDescent="0.3">
      <c r="A1" s="338" t="s">
        <v>973</v>
      </c>
      <c r="B1" s="339"/>
      <c r="C1" s="339"/>
      <c r="D1" s="339"/>
      <c r="E1" s="339"/>
      <c r="F1" s="339"/>
      <c r="G1" s="340"/>
    </row>
    <row r="2" spans="1:14" s="203" customFormat="1" ht="45.6" customHeight="1" x14ac:dyDescent="0.25">
      <c r="A2" s="341" t="s">
        <v>1061</v>
      </c>
      <c r="B2" s="342"/>
      <c r="C2" s="342"/>
      <c r="D2" s="342"/>
      <c r="E2" s="342"/>
      <c r="F2" s="342"/>
      <c r="G2" s="343"/>
    </row>
    <row r="3" spans="1:14" ht="54.6" customHeight="1" thickBot="1" x14ac:dyDescent="0.3">
      <c r="A3" s="344" t="s">
        <v>985</v>
      </c>
      <c r="B3" s="345"/>
      <c r="C3" s="345"/>
      <c r="D3" s="345"/>
      <c r="E3" s="345"/>
      <c r="F3" s="345"/>
      <c r="G3" s="346"/>
    </row>
    <row r="4" spans="1:14" ht="10.5" customHeight="1" thickBot="1" x14ac:dyDescent="0.3"/>
    <row r="5" spans="1:14" ht="25.35" customHeight="1" thickBot="1" x14ac:dyDescent="0.3">
      <c r="A5" s="335" t="s">
        <v>981</v>
      </c>
      <c r="B5" s="336"/>
      <c r="C5" s="336"/>
      <c r="D5" s="336"/>
      <c r="E5" s="336"/>
      <c r="F5" s="336"/>
      <c r="G5" s="337"/>
    </row>
    <row r="6" spans="1:14" ht="30.6" customHeight="1" thickBot="1" x14ac:dyDescent="0.3">
      <c r="A6" s="347" t="s">
        <v>1103</v>
      </c>
      <c r="B6" s="348"/>
      <c r="C6" s="348"/>
      <c r="D6" s="348"/>
      <c r="E6" s="348"/>
      <c r="F6" s="348"/>
      <c r="G6" s="349"/>
    </row>
    <row r="7" spans="1:14" ht="75.95" customHeight="1" thickBot="1" x14ac:dyDescent="0.3">
      <c r="A7" s="329" t="s">
        <v>1110</v>
      </c>
      <c r="B7" s="330"/>
      <c r="C7" s="330"/>
      <c r="D7" s="330"/>
      <c r="E7" s="330"/>
      <c r="F7" s="330"/>
      <c r="G7" s="331"/>
    </row>
    <row r="8" spans="1:14" ht="57.6" customHeight="1" thickBot="1" x14ac:dyDescent="0.3">
      <c r="A8" s="329" t="s">
        <v>1052</v>
      </c>
      <c r="B8" s="330"/>
      <c r="C8" s="330"/>
      <c r="D8" s="330"/>
      <c r="E8" s="330"/>
      <c r="F8" s="330"/>
      <c r="G8" s="331"/>
    </row>
    <row r="9" spans="1:14" ht="68.25" customHeight="1" thickBot="1" x14ac:dyDescent="0.3">
      <c r="A9" s="332" t="s">
        <v>1111</v>
      </c>
      <c r="B9" s="333"/>
      <c r="C9" s="333"/>
      <c r="D9" s="333"/>
      <c r="E9" s="334"/>
      <c r="F9" s="200" t="s">
        <v>982</v>
      </c>
      <c r="G9" s="199" t="s">
        <v>984</v>
      </c>
    </row>
    <row r="10" spans="1:14" ht="12.75" customHeight="1" thickBot="1" x14ac:dyDescent="0.3">
      <c r="G10" s="201"/>
      <c r="I10" s="328"/>
      <c r="J10" s="328"/>
      <c r="K10" s="328"/>
      <c r="L10" s="328"/>
      <c r="M10" s="328"/>
      <c r="N10" s="328"/>
    </row>
    <row r="11" spans="1:14" ht="35.450000000000003" customHeight="1" thickBot="1" x14ac:dyDescent="0.3">
      <c r="A11" s="335" t="s">
        <v>983</v>
      </c>
      <c r="B11" s="336"/>
      <c r="C11" s="336"/>
      <c r="D11" s="336"/>
      <c r="E11" s="336"/>
      <c r="F11" s="336"/>
      <c r="G11" s="337"/>
    </row>
    <row r="12" spans="1:14" ht="75.599999999999994" customHeight="1" thickBot="1" x14ac:dyDescent="0.3">
      <c r="A12" s="359" t="s">
        <v>1104</v>
      </c>
      <c r="B12" s="360"/>
      <c r="C12" s="360"/>
      <c r="D12" s="360"/>
      <c r="E12" s="360"/>
      <c r="F12" s="360"/>
      <c r="G12" s="361"/>
    </row>
    <row r="13" spans="1:14" ht="91.5" customHeight="1" thickBot="1" x14ac:dyDescent="0.3">
      <c r="A13" s="329" t="s">
        <v>1051</v>
      </c>
      <c r="B13" s="330"/>
      <c r="C13" s="330"/>
      <c r="D13" s="330"/>
      <c r="E13" s="330"/>
      <c r="F13" s="330"/>
      <c r="G13" s="331"/>
    </row>
    <row r="14" spans="1:14" ht="42.95" customHeight="1" thickBot="1" x14ac:dyDescent="0.3">
      <c r="A14" s="329" t="s">
        <v>1052</v>
      </c>
      <c r="B14" s="330"/>
      <c r="C14" s="330"/>
      <c r="D14" s="330"/>
      <c r="E14" s="330"/>
      <c r="F14" s="330"/>
      <c r="G14" s="331"/>
    </row>
    <row r="15" spans="1:14" ht="66.75" customHeight="1" thickBot="1" x14ac:dyDescent="0.3">
      <c r="A15" s="332" t="s">
        <v>1111</v>
      </c>
      <c r="B15" s="333"/>
      <c r="C15" s="333"/>
      <c r="D15" s="333"/>
      <c r="E15" s="334"/>
      <c r="F15" s="200" t="s">
        <v>982</v>
      </c>
      <c r="G15" s="199" t="s">
        <v>984</v>
      </c>
    </row>
    <row r="16" spans="1:14" ht="13.5" customHeight="1" thickBot="1" x14ac:dyDescent="0.3"/>
    <row r="17" spans="1:7" ht="21" customHeight="1" thickBot="1" x14ac:dyDescent="0.3">
      <c r="A17" s="335" t="s">
        <v>986</v>
      </c>
      <c r="B17" s="336"/>
      <c r="C17" s="336"/>
      <c r="D17" s="336"/>
      <c r="E17" s="336"/>
      <c r="F17" s="336"/>
      <c r="G17" s="337"/>
    </row>
    <row r="18" spans="1:7" ht="23.45" customHeight="1" x14ac:dyDescent="0.25">
      <c r="A18" s="350" t="s">
        <v>1105</v>
      </c>
      <c r="B18" s="351"/>
      <c r="C18" s="351"/>
      <c r="D18" s="351"/>
      <c r="E18" s="351"/>
      <c r="F18" s="351"/>
      <c r="G18" s="352"/>
    </row>
    <row r="19" spans="1:7" ht="52.7" customHeight="1" x14ac:dyDescent="0.25">
      <c r="A19" s="353"/>
      <c r="B19" s="354"/>
      <c r="C19" s="354"/>
      <c r="D19" s="354"/>
      <c r="E19" s="354"/>
      <c r="F19" s="354"/>
      <c r="G19" s="355"/>
    </row>
    <row r="20" spans="1:7" ht="45" customHeight="1" thickBot="1" x14ac:dyDescent="0.3">
      <c r="A20" s="356"/>
      <c r="B20" s="357"/>
      <c r="C20" s="357"/>
      <c r="D20" s="357"/>
      <c r="E20" s="357"/>
      <c r="F20" s="357"/>
      <c r="G20" s="358"/>
    </row>
    <row r="21" spans="1:7" ht="46.7" customHeight="1" thickBot="1" x14ac:dyDescent="0.3">
      <c r="A21" s="329" t="s">
        <v>1106</v>
      </c>
      <c r="B21" s="330"/>
      <c r="C21" s="330"/>
      <c r="D21" s="330"/>
      <c r="E21" s="330"/>
      <c r="F21" s="330"/>
      <c r="G21" s="331"/>
    </row>
    <row r="22" spans="1:7" ht="75" customHeight="1" thickBot="1" x14ac:dyDescent="0.3">
      <c r="A22" s="329" t="s">
        <v>1107</v>
      </c>
      <c r="B22" s="330"/>
      <c r="C22" s="330"/>
      <c r="D22" s="330"/>
      <c r="E22" s="330"/>
      <c r="F22" s="330"/>
      <c r="G22" s="331"/>
    </row>
  </sheetData>
  <sheetProtection algorithmName="SHA-512" hashValue="VpnsOuQu5rGTQOjQ5F26tOT6bEoPstqT4pYfU/Yj43Z8j00Z/NJ43GOc1tyQq/TPsH0MDEX6XEJmuiB79ND4PQ==" saltValue="WSHXpA0BjZ9o49pvKy+Plg==" spinCount="100000" sheet="1" selectLockedCells="1"/>
  <mergeCells count="18">
    <mergeCell ref="A18:G20"/>
    <mergeCell ref="A21:G21"/>
    <mergeCell ref="A22:G22"/>
    <mergeCell ref="A7:G7"/>
    <mergeCell ref="A8:G8"/>
    <mergeCell ref="A9:E9"/>
    <mergeCell ref="A11:G11"/>
    <mergeCell ref="A12:G12"/>
    <mergeCell ref="A1:G1"/>
    <mergeCell ref="A2:G2"/>
    <mergeCell ref="A3:G3"/>
    <mergeCell ref="A5:G5"/>
    <mergeCell ref="A6:G6"/>
    <mergeCell ref="I10:N10"/>
    <mergeCell ref="A13:G13"/>
    <mergeCell ref="A14:G14"/>
    <mergeCell ref="A15:E15"/>
    <mergeCell ref="A17:G17"/>
  </mergeCells>
  <pageMargins left="0.78740157480314965" right="0.23622047244094491" top="0.74803149606299213" bottom="0.74803149606299213" header="0.31496062992125984" footer="0.31496062992125984"/>
  <pageSetup paperSize="9" fitToHeight="0" orientation="portrait" r:id="rId1"/>
  <headerFooter>
    <oddHeader>&amp;C&amp;"Arial,Normal"&amp;12CARBON LEAKAGE INDIRECT
EMISSIONS INDIRECTES DE 2025</oddHeader>
    <oddFooter>&amp;LV 1.1&amp;C&amp;F&amp;R&amp;P / &amp;N</oddFooter>
  </headerFooter>
  <rowBreaks count="1" manualBreakCount="1">
    <brk id="1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B283D-3CF4-4BF7-99E1-738CD45FA81D}">
  <sheetPr>
    <pageSetUpPr fitToPage="1"/>
  </sheetPr>
  <dimension ref="A1:L207"/>
  <sheetViews>
    <sheetView view="pageLayout" topLeftCell="E1" zoomScale="145" zoomScaleNormal="90" zoomScalePageLayoutView="145" workbookViewId="0">
      <selection activeCell="L3" sqref="L3"/>
    </sheetView>
  </sheetViews>
  <sheetFormatPr baseColWidth="10" defaultRowHeight="12" x14ac:dyDescent="0.2"/>
  <cols>
    <col min="1" max="1" width="16" style="300" customWidth="1"/>
    <col min="2" max="2" width="22.42578125" style="300" customWidth="1"/>
    <col min="3" max="3" width="17.42578125" style="300" customWidth="1"/>
    <col min="4" max="4" width="34.7109375" style="300" customWidth="1"/>
    <col min="5" max="5" width="19.140625" style="300" customWidth="1"/>
    <col min="6" max="6" width="10.28515625" style="300" customWidth="1"/>
    <col min="7" max="7" width="20" style="300" customWidth="1"/>
    <col min="8" max="8" width="11.42578125" style="300"/>
    <col min="9" max="9" width="17.85546875" style="300" customWidth="1"/>
    <col min="10" max="10" width="27.42578125" style="300" customWidth="1"/>
    <col min="11" max="11" width="21.28515625" style="300" customWidth="1"/>
    <col min="12" max="12" width="23.28515625" style="300" customWidth="1"/>
    <col min="13" max="16384" width="11.42578125" style="300"/>
  </cols>
  <sheetData>
    <row r="1" spans="1:12" ht="76.5" customHeight="1" x14ac:dyDescent="0.2">
      <c r="A1" s="362" t="s">
        <v>1072</v>
      </c>
      <c r="B1" s="362"/>
      <c r="C1" s="362"/>
      <c r="D1" s="362"/>
      <c r="E1" s="362"/>
      <c r="F1" s="48"/>
      <c r="G1" s="48"/>
      <c r="H1" s="48"/>
      <c r="I1" s="48"/>
      <c r="J1" s="48"/>
      <c r="K1" s="48"/>
      <c r="L1" s="48"/>
    </row>
    <row r="2" spans="1:12" ht="72" customHeight="1" x14ac:dyDescent="0.2">
      <c r="A2" s="268" t="s">
        <v>1062</v>
      </c>
      <c r="B2" s="268" t="s">
        <v>1063</v>
      </c>
      <c r="C2" s="268" t="s">
        <v>1070</v>
      </c>
      <c r="D2" s="268" t="s">
        <v>1064</v>
      </c>
      <c r="E2" s="268" t="s">
        <v>1065</v>
      </c>
      <c r="F2" s="268" t="s">
        <v>1066</v>
      </c>
      <c r="G2" s="268" t="s">
        <v>1067</v>
      </c>
      <c r="H2" s="268" t="s">
        <v>1068</v>
      </c>
      <c r="I2" s="268" t="s">
        <v>1069</v>
      </c>
      <c r="J2" s="268" t="s">
        <v>1071</v>
      </c>
      <c r="K2" s="268" t="s">
        <v>1121</v>
      </c>
      <c r="L2" s="268" t="s">
        <v>1122</v>
      </c>
    </row>
    <row r="3" spans="1:12" x14ac:dyDescent="0.2">
      <c r="A3" s="301"/>
      <c r="B3" s="301"/>
      <c r="C3" s="301"/>
      <c r="D3" s="301"/>
      <c r="E3" s="301"/>
      <c r="F3" s="301"/>
      <c r="G3" s="301"/>
      <c r="H3" s="301"/>
      <c r="I3" s="302"/>
      <c r="J3" s="301"/>
      <c r="K3" s="301"/>
      <c r="L3" s="301"/>
    </row>
    <row r="4" spans="1:12" x14ac:dyDescent="0.2">
      <c r="A4" s="301"/>
      <c r="B4" s="301"/>
      <c r="C4" s="301"/>
      <c r="D4" s="301"/>
      <c r="E4" s="301"/>
      <c r="F4" s="301"/>
      <c r="G4" s="301"/>
      <c r="H4" s="301"/>
      <c r="I4" s="302"/>
      <c r="J4" s="301"/>
      <c r="K4" s="301"/>
      <c r="L4" s="301"/>
    </row>
    <row r="5" spans="1:12" x14ac:dyDescent="0.2">
      <c r="A5" s="301"/>
      <c r="B5" s="301"/>
      <c r="C5" s="301"/>
      <c r="D5" s="301"/>
      <c r="E5" s="301"/>
      <c r="F5" s="301"/>
      <c r="G5" s="301"/>
      <c r="H5" s="301"/>
      <c r="I5" s="302"/>
      <c r="J5" s="301"/>
      <c r="K5" s="301"/>
      <c r="L5" s="301"/>
    </row>
    <row r="6" spans="1:12" x14ac:dyDescent="0.2">
      <c r="A6" s="301"/>
      <c r="B6" s="301"/>
      <c r="C6" s="301"/>
      <c r="D6" s="301"/>
      <c r="E6" s="301"/>
      <c r="F6" s="301"/>
      <c r="G6" s="301"/>
      <c r="H6" s="301"/>
      <c r="I6" s="302"/>
      <c r="J6" s="301"/>
      <c r="K6" s="301"/>
      <c r="L6" s="301"/>
    </row>
    <row r="7" spans="1:12" x14ac:dyDescent="0.2">
      <c r="A7" s="301"/>
      <c r="B7" s="301"/>
      <c r="C7" s="301"/>
      <c r="D7" s="301"/>
      <c r="E7" s="301"/>
      <c r="F7" s="301"/>
      <c r="G7" s="301"/>
      <c r="H7" s="301"/>
      <c r="I7" s="302"/>
      <c r="J7" s="301"/>
      <c r="K7" s="301"/>
      <c r="L7" s="301"/>
    </row>
    <row r="8" spans="1:12" x14ac:dyDescent="0.2">
      <c r="A8" s="301"/>
      <c r="B8" s="301"/>
      <c r="C8" s="301"/>
      <c r="D8" s="301"/>
      <c r="E8" s="301"/>
      <c r="F8" s="301"/>
      <c r="G8" s="301"/>
      <c r="H8" s="301"/>
      <c r="I8" s="302"/>
      <c r="J8" s="301"/>
      <c r="K8" s="301"/>
      <c r="L8" s="301"/>
    </row>
    <row r="9" spans="1:12" x14ac:dyDescent="0.2">
      <c r="A9" s="301"/>
      <c r="B9" s="301"/>
      <c r="C9" s="301"/>
      <c r="D9" s="301"/>
      <c r="E9" s="301"/>
      <c r="F9" s="301"/>
      <c r="G9" s="301"/>
      <c r="H9" s="301"/>
      <c r="I9" s="302"/>
      <c r="J9" s="301"/>
      <c r="K9" s="301"/>
      <c r="L9" s="301"/>
    </row>
    <row r="10" spans="1:12" x14ac:dyDescent="0.2">
      <c r="A10" s="301"/>
      <c r="B10" s="301"/>
      <c r="C10" s="301"/>
      <c r="D10" s="301"/>
      <c r="E10" s="301"/>
      <c r="F10" s="301"/>
      <c r="G10" s="301"/>
      <c r="H10" s="301"/>
      <c r="I10" s="302"/>
      <c r="J10" s="301"/>
      <c r="K10" s="301"/>
      <c r="L10" s="301"/>
    </row>
    <row r="11" spans="1:12" x14ac:dyDescent="0.2">
      <c r="A11" s="301"/>
      <c r="B11" s="301"/>
      <c r="C11" s="301"/>
      <c r="D11" s="301"/>
      <c r="E11" s="301"/>
      <c r="F11" s="301"/>
      <c r="G11" s="301"/>
      <c r="H11" s="301"/>
      <c r="I11" s="302"/>
      <c r="J11" s="301"/>
      <c r="K11" s="301"/>
      <c r="L11" s="301"/>
    </row>
    <row r="12" spans="1:12" x14ac:dyDescent="0.2">
      <c r="A12" s="301"/>
      <c r="B12" s="301"/>
      <c r="C12" s="301"/>
      <c r="D12" s="301"/>
      <c r="E12" s="301"/>
      <c r="F12" s="301"/>
      <c r="G12" s="301"/>
      <c r="H12" s="301"/>
      <c r="I12" s="302"/>
      <c r="J12" s="301"/>
      <c r="K12" s="301"/>
      <c r="L12" s="301"/>
    </row>
    <row r="13" spans="1:12" x14ac:dyDescent="0.2">
      <c r="A13" s="301"/>
      <c r="B13" s="301"/>
      <c r="C13" s="301"/>
      <c r="D13" s="301"/>
      <c r="E13" s="301"/>
      <c r="F13" s="301"/>
      <c r="G13" s="301"/>
      <c r="H13" s="301"/>
      <c r="I13" s="302"/>
      <c r="J13" s="301"/>
      <c r="K13" s="301"/>
      <c r="L13" s="301"/>
    </row>
    <row r="14" spans="1:12" x14ac:dyDescent="0.2">
      <c r="A14" s="301"/>
      <c r="B14" s="301"/>
      <c r="C14" s="301"/>
      <c r="D14" s="301"/>
      <c r="E14" s="301"/>
      <c r="F14" s="301"/>
      <c r="G14" s="301"/>
      <c r="H14" s="301"/>
      <c r="I14" s="302"/>
      <c r="J14" s="301"/>
      <c r="K14" s="301"/>
      <c r="L14" s="301"/>
    </row>
    <row r="15" spans="1:12" x14ac:dyDescent="0.2">
      <c r="A15" s="301"/>
      <c r="B15" s="301"/>
      <c r="C15" s="301"/>
      <c r="D15" s="301"/>
      <c r="E15" s="301"/>
      <c r="F15" s="301"/>
      <c r="G15" s="301"/>
      <c r="H15" s="301"/>
      <c r="I15" s="302"/>
      <c r="J15" s="301"/>
      <c r="K15" s="301"/>
      <c r="L15" s="301"/>
    </row>
    <row r="16" spans="1:12" x14ac:dyDescent="0.2">
      <c r="A16" s="301"/>
      <c r="B16" s="301"/>
      <c r="C16" s="301"/>
      <c r="D16" s="301"/>
      <c r="E16" s="301"/>
      <c r="F16" s="301"/>
      <c r="G16" s="301"/>
      <c r="H16" s="301"/>
      <c r="I16" s="302"/>
      <c r="J16" s="301"/>
      <c r="K16" s="301"/>
      <c r="L16" s="301"/>
    </row>
    <row r="17" spans="1:12" x14ac:dyDescent="0.2">
      <c r="A17" s="301"/>
      <c r="B17" s="301"/>
      <c r="C17" s="301"/>
      <c r="D17" s="301"/>
      <c r="E17" s="301"/>
      <c r="F17" s="301"/>
      <c r="G17" s="301"/>
      <c r="H17" s="301"/>
      <c r="I17" s="302"/>
      <c r="J17" s="301"/>
      <c r="K17" s="301"/>
      <c r="L17" s="301"/>
    </row>
    <row r="18" spans="1:12" x14ac:dyDescent="0.2">
      <c r="A18" s="301"/>
      <c r="B18" s="301"/>
      <c r="C18" s="301"/>
      <c r="D18" s="301"/>
      <c r="E18" s="301"/>
      <c r="F18" s="301"/>
      <c r="G18" s="301"/>
      <c r="H18" s="301"/>
      <c r="I18" s="302"/>
      <c r="J18" s="301"/>
      <c r="K18" s="301"/>
      <c r="L18" s="301"/>
    </row>
    <row r="19" spans="1:12" x14ac:dyDescent="0.2">
      <c r="A19" s="301"/>
      <c r="B19" s="301"/>
      <c r="C19" s="301"/>
      <c r="D19" s="301"/>
      <c r="E19" s="301"/>
      <c r="F19" s="301"/>
      <c r="G19" s="301"/>
      <c r="H19" s="301"/>
      <c r="I19" s="302"/>
      <c r="J19" s="301"/>
      <c r="K19" s="301"/>
      <c r="L19" s="301"/>
    </row>
    <row r="20" spans="1:12" x14ac:dyDescent="0.2">
      <c r="A20" s="301"/>
      <c r="B20" s="301"/>
      <c r="C20" s="301"/>
      <c r="D20" s="301"/>
      <c r="E20" s="301"/>
      <c r="F20" s="301"/>
      <c r="G20" s="301"/>
      <c r="H20" s="301"/>
      <c r="I20" s="302"/>
      <c r="J20" s="301"/>
      <c r="K20" s="301"/>
      <c r="L20" s="301"/>
    </row>
    <row r="21" spans="1:12" x14ac:dyDescent="0.2">
      <c r="A21" s="301"/>
      <c r="B21" s="301"/>
      <c r="C21" s="301"/>
      <c r="D21" s="301"/>
      <c r="E21" s="301"/>
      <c r="F21" s="301"/>
      <c r="G21" s="301"/>
      <c r="H21" s="301"/>
      <c r="I21" s="302"/>
      <c r="J21" s="301"/>
      <c r="K21" s="301"/>
      <c r="L21" s="301"/>
    </row>
    <row r="22" spans="1:12" x14ac:dyDescent="0.2">
      <c r="A22" s="301"/>
      <c r="B22" s="301"/>
      <c r="C22" s="301"/>
      <c r="D22" s="301"/>
      <c r="E22" s="301"/>
      <c r="F22" s="301"/>
      <c r="G22" s="301"/>
      <c r="H22" s="301"/>
      <c r="I22" s="302"/>
      <c r="J22" s="301"/>
      <c r="K22" s="301"/>
      <c r="L22" s="301"/>
    </row>
    <row r="23" spans="1:12" x14ac:dyDescent="0.2">
      <c r="A23" s="301"/>
      <c r="B23" s="301"/>
      <c r="C23" s="301"/>
      <c r="D23" s="301"/>
      <c r="E23" s="301"/>
      <c r="F23" s="301"/>
      <c r="G23" s="301"/>
      <c r="H23" s="301"/>
      <c r="I23" s="302"/>
      <c r="J23" s="301"/>
      <c r="K23" s="301"/>
      <c r="L23" s="301"/>
    </row>
    <row r="24" spans="1:12" x14ac:dyDescent="0.2">
      <c r="A24" s="301"/>
      <c r="B24" s="301"/>
      <c r="C24" s="301"/>
      <c r="D24" s="301"/>
      <c r="E24" s="301"/>
      <c r="F24" s="301"/>
      <c r="G24" s="301"/>
      <c r="H24" s="301"/>
      <c r="I24" s="302"/>
      <c r="J24" s="301"/>
      <c r="K24" s="301"/>
      <c r="L24" s="301"/>
    </row>
    <row r="25" spans="1:12" x14ac:dyDescent="0.2">
      <c r="A25" s="301"/>
      <c r="B25" s="301"/>
      <c r="C25" s="301"/>
      <c r="D25" s="301"/>
      <c r="E25" s="301"/>
      <c r="F25" s="301"/>
      <c r="G25" s="301"/>
      <c r="H25" s="301"/>
      <c r="I25" s="302"/>
      <c r="J25" s="301"/>
      <c r="K25" s="301"/>
      <c r="L25" s="301"/>
    </row>
    <row r="26" spans="1:12" x14ac:dyDescent="0.2">
      <c r="A26" s="301"/>
      <c r="B26" s="301"/>
      <c r="C26" s="301"/>
      <c r="D26" s="301"/>
      <c r="E26" s="301"/>
      <c r="F26" s="301"/>
      <c r="G26" s="301"/>
      <c r="H26" s="301"/>
      <c r="I26" s="302"/>
      <c r="J26" s="301"/>
      <c r="K26" s="301"/>
      <c r="L26" s="301"/>
    </row>
    <row r="27" spans="1:12" x14ac:dyDescent="0.2">
      <c r="A27" s="301"/>
      <c r="B27" s="301"/>
      <c r="C27" s="301"/>
      <c r="D27" s="301"/>
      <c r="E27" s="301"/>
      <c r="F27" s="301"/>
      <c r="G27" s="301"/>
      <c r="H27" s="301"/>
      <c r="I27" s="302"/>
      <c r="J27" s="301"/>
      <c r="K27" s="301"/>
      <c r="L27" s="301"/>
    </row>
    <row r="28" spans="1:12" x14ac:dyDescent="0.2">
      <c r="A28" s="301"/>
      <c r="B28" s="301"/>
      <c r="C28" s="301"/>
      <c r="D28" s="301"/>
      <c r="E28" s="301"/>
      <c r="F28" s="301"/>
      <c r="G28" s="301"/>
      <c r="H28" s="301"/>
      <c r="I28" s="302"/>
      <c r="J28" s="301"/>
      <c r="K28" s="301"/>
      <c r="L28" s="301"/>
    </row>
    <row r="29" spans="1:12" x14ac:dyDescent="0.2">
      <c r="A29" s="301"/>
      <c r="B29" s="301"/>
      <c r="C29" s="301"/>
      <c r="D29" s="301"/>
      <c r="E29" s="301"/>
      <c r="F29" s="301"/>
      <c r="G29" s="301"/>
      <c r="H29" s="301"/>
      <c r="I29" s="302"/>
      <c r="J29" s="301"/>
      <c r="K29" s="301"/>
      <c r="L29" s="301"/>
    </row>
    <row r="30" spans="1:12" x14ac:dyDescent="0.2">
      <c r="A30" s="301"/>
      <c r="B30" s="301"/>
      <c r="C30" s="301"/>
      <c r="D30" s="301"/>
      <c r="E30" s="301"/>
      <c r="F30" s="301"/>
      <c r="G30" s="301"/>
      <c r="H30" s="301"/>
      <c r="I30" s="302"/>
      <c r="J30" s="301"/>
      <c r="K30" s="301"/>
      <c r="L30" s="301"/>
    </row>
    <row r="31" spans="1:12" x14ac:dyDescent="0.2">
      <c r="A31" s="301"/>
      <c r="B31" s="301"/>
      <c r="C31" s="301"/>
      <c r="D31" s="301"/>
      <c r="E31" s="301"/>
      <c r="F31" s="301"/>
      <c r="G31" s="301"/>
      <c r="H31" s="301"/>
      <c r="I31" s="302"/>
      <c r="J31" s="301"/>
      <c r="K31" s="301"/>
      <c r="L31" s="301"/>
    </row>
    <row r="32" spans="1:12" x14ac:dyDescent="0.2">
      <c r="A32" s="301"/>
      <c r="B32" s="301"/>
      <c r="C32" s="301"/>
      <c r="D32" s="301"/>
      <c r="E32" s="301"/>
      <c r="F32" s="301"/>
      <c r="G32" s="301"/>
      <c r="H32" s="301"/>
      <c r="I32" s="302"/>
      <c r="J32" s="301"/>
      <c r="K32" s="301"/>
      <c r="L32" s="301"/>
    </row>
    <row r="33" spans="1:12" x14ac:dyDescent="0.2">
      <c r="A33" s="301"/>
      <c r="B33" s="301"/>
      <c r="C33" s="301"/>
      <c r="D33" s="301"/>
      <c r="E33" s="301"/>
      <c r="F33" s="301"/>
      <c r="G33" s="301"/>
      <c r="H33" s="301"/>
      <c r="I33" s="302"/>
      <c r="J33" s="301"/>
      <c r="K33" s="301"/>
      <c r="L33" s="301"/>
    </row>
    <row r="34" spans="1:12" x14ac:dyDescent="0.2">
      <c r="A34" s="301"/>
      <c r="B34" s="301"/>
      <c r="C34" s="301"/>
      <c r="D34" s="301"/>
      <c r="E34" s="301"/>
      <c r="F34" s="301"/>
      <c r="G34" s="301"/>
      <c r="H34" s="301"/>
      <c r="I34" s="302"/>
      <c r="J34" s="301"/>
      <c r="K34" s="301"/>
      <c r="L34" s="301"/>
    </row>
    <row r="35" spans="1:12" x14ac:dyDescent="0.2">
      <c r="A35" s="301"/>
      <c r="B35" s="301"/>
      <c r="C35" s="301"/>
      <c r="D35" s="301"/>
      <c r="E35" s="301"/>
      <c r="F35" s="301"/>
      <c r="G35" s="301"/>
      <c r="H35" s="301"/>
      <c r="I35" s="302"/>
      <c r="J35" s="301"/>
      <c r="K35" s="301"/>
      <c r="L35" s="301"/>
    </row>
    <row r="36" spans="1:12" x14ac:dyDescent="0.2">
      <c r="A36" s="301"/>
      <c r="B36" s="301"/>
      <c r="C36" s="301"/>
      <c r="D36" s="301"/>
      <c r="E36" s="301"/>
      <c r="F36" s="301"/>
      <c r="G36" s="301"/>
      <c r="H36" s="301"/>
      <c r="I36" s="302"/>
      <c r="J36" s="301"/>
      <c r="K36" s="301"/>
      <c r="L36" s="301"/>
    </row>
    <row r="37" spans="1:12" x14ac:dyDescent="0.2">
      <c r="A37" s="301"/>
      <c r="B37" s="301"/>
      <c r="C37" s="301"/>
      <c r="D37" s="301"/>
      <c r="E37" s="301"/>
      <c r="F37" s="301"/>
      <c r="G37" s="301"/>
      <c r="H37" s="301"/>
      <c r="I37" s="302"/>
      <c r="J37" s="301"/>
      <c r="K37" s="301"/>
      <c r="L37" s="301"/>
    </row>
    <row r="38" spans="1:12" x14ac:dyDescent="0.2">
      <c r="A38" s="301"/>
      <c r="B38" s="301"/>
      <c r="C38" s="301"/>
      <c r="D38" s="301"/>
      <c r="E38" s="301"/>
      <c r="F38" s="301"/>
      <c r="G38" s="301"/>
      <c r="H38" s="301"/>
      <c r="I38" s="302"/>
      <c r="J38" s="301"/>
      <c r="K38" s="301"/>
      <c r="L38" s="301"/>
    </row>
    <row r="39" spans="1:12" x14ac:dyDescent="0.2">
      <c r="A39" s="301"/>
      <c r="B39" s="301"/>
      <c r="C39" s="301"/>
      <c r="D39" s="301"/>
      <c r="E39" s="301"/>
      <c r="F39" s="301"/>
      <c r="G39" s="301"/>
      <c r="H39" s="301"/>
      <c r="I39" s="302"/>
      <c r="J39" s="301"/>
      <c r="K39" s="301"/>
      <c r="L39" s="301"/>
    </row>
    <row r="40" spans="1:12" x14ac:dyDescent="0.2">
      <c r="A40" s="301"/>
      <c r="B40" s="301"/>
      <c r="C40" s="301"/>
      <c r="D40" s="301"/>
      <c r="E40" s="301"/>
      <c r="F40" s="301"/>
      <c r="G40" s="301"/>
      <c r="H40" s="301"/>
      <c r="I40" s="302"/>
      <c r="J40" s="301"/>
      <c r="K40" s="301"/>
      <c r="L40" s="301"/>
    </row>
    <row r="41" spans="1:12" x14ac:dyDescent="0.2">
      <c r="A41" s="301"/>
      <c r="B41" s="301"/>
      <c r="C41" s="301"/>
      <c r="D41" s="301"/>
      <c r="E41" s="301"/>
      <c r="F41" s="301"/>
      <c r="G41" s="301"/>
      <c r="H41" s="301"/>
      <c r="I41" s="302"/>
      <c r="J41" s="301"/>
      <c r="K41" s="301"/>
      <c r="L41" s="301"/>
    </row>
    <row r="42" spans="1:12" x14ac:dyDescent="0.2">
      <c r="A42" s="301"/>
      <c r="B42" s="301"/>
      <c r="C42" s="301"/>
      <c r="D42" s="301"/>
      <c r="E42" s="301"/>
      <c r="F42" s="301"/>
      <c r="G42" s="301"/>
      <c r="H42" s="301"/>
      <c r="I42" s="302"/>
      <c r="J42" s="301"/>
      <c r="K42" s="301"/>
      <c r="L42" s="301"/>
    </row>
    <row r="43" spans="1:12" x14ac:dyDescent="0.2">
      <c r="A43" s="301"/>
      <c r="B43" s="301"/>
      <c r="C43" s="301"/>
      <c r="D43" s="301"/>
      <c r="E43" s="301"/>
      <c r="F43" s="301"/>
      <c r="G43" s="301"/>
      <c r="H43" s="301"/>
      <c r="I43" s="302"/>
      <c r="J43" s="301"/>
      <c r="K43" s="301"/>
      <c r="L43" s="301"/>
    </row>
    <row r="44" spans="1:12" x14ac:dyDescent="0.2">
      <c r="A44" s="301"/>
      <c r="B44" s="301"/>
      <c r="C44" s="301"/>
      <c r="D44" s="301"/>
      <c r="E44" s="301"/>
      <c r="F44" s="301"/>
      <c r="G44" s="301"/>
      <c r="H44" s="301"/>
      <c r="I44" s="302"/>
      <c r="J44" s="301"/>
      <c r="K44" s="301"/>
      <c r="L44" s="301"/>
    </row>
    <row r="45" spans="1:12" x14ac:dyDescent="0.2">
      <c r="A45" s="301"/>
      <c r="B45" s="301"/>
      <c r="C45" s="301"/>
      <c r="D45" s="301"/>
      <c r="E45" s="301"/>
      <c r="F45" s="301"/>
      <c r="G45" s="301"/>
      <c r="H45" s="301"/>
      <c r="I45" s="302"/>
      <c r="J45" s="301"/>
      <c r="K45" s="301"/>
      <c r="L45" s="301"/>
    </row>
    <row r="46" spans="1:12" x14ac:dyDescent="0.2">
      <c r="A46" s="301"/>
      <c r="B46" s="301"/>
      <c r="C46" s="301"/>
      <c r="D46" s="301"/>
      <c r="E46" s="301"/>
      <c r="F46" s="301"/>
      <c r="G46" s="301"/>
      <c r="H46" s="301"/>
      <c r="I46" s="301"/>
      <c r="J46" s="301"/>
      <c r="K46" s="301"/>
      <c r="L46" s="301"/>
    </row>
    <row r="47" spans="1:12" x14ac:dyDescent="0.2">
      <c r="A47" s="301"/>
      <c r="B47" s="301"/>
      <c r="C47" s="301"/>
      <c r="D47" s="301"/>
      <c r="E47" s="301"/>
      <c r="F47" s="301"/>
      <c r="G47" s="301"/>
      <c r="H47" s="301"/>
      <c r="I47" s="301"/>
      <c r="J47" s="301"/>
      <c r="K47" s="301"/>
      <c r="L47" s="301"/>
    </row>
    <row r="48" spans="1:12" x14ac:dyDescent="0.2">
      <c r="A48" s="301"/>
      <c r="B48" s="301"/>
      <c r="C48" s="301"/>
      <c r="D48" s="301"/>
      <c r="E48" s="301"/>
      <c r="F48" s="301"/>
      <c r="G48" s="301"/>
      <c r="H48" s="301"/>
      <c r="I48" s="301"/>
      <c r="J48" s="301"/>
      <c r="K48" s="301"/>
      <c r="L48" s="301"/>
    </row>
    <row r="49" spans="1:12" x14ac:dyDescent="0.2">
      <c r="A49" s="301"/>
      <c r="B49" s="301"/>
      <c r="C49" s="301"/>
      <c r="D49" s="301"/>
      <c r="E49" s="301"/>
      <c r="F49" s="301"/>
      <c r="G49" s="301"/>
      <c r="H49" s="301"/>
      <c r="I49" s="301"/>
      <c r="J49" s="301"/>
      <c r="K49" s="301"/>
      <c r="L49" s="301"/>
    </row>
    <row r="50" spans="1:12" x14ac:dyDescent="0.2">
      <c r="A50" s="301"/>
      <c r="B50" s="301"/>
      <c r="C50" s="301"/>
      <c r="D50" s="301"/>
      <c r="E50" s="301"/>
      <c r="F50" s="301"/>
      <c r="G50" s="301"/>
      <c r="H50" s="301"/>
      <c r="I50" s="301"/>
      <c r="J50" s="301"/>
      <c r="K50" s="301"/>
      <c r="L50" s="301"/>
    </row>
    <row r="51" spans="1:12" x14ac:dyDescent="0.2">
      <c r="A51" s="301"/>
      <c r="B51" s="301"/>
      <c r="C51" s="301"/>
      <c r="D51" s="301"/>
      <c r="E51" s="301"/>
      <c r="F51" s="301"/>
      <c r="G51" s="301"/>
      <c r="H51" s="301"/>
      <c r="I51" s="301"/>
      <c r="J51" s="301"/>
      <c r="K51" s="301"/>
      <c r="L51" s="301"/>
    </row>
    <row r="52" spans="1:12" x14ac:dyDescent="0.2">
      <c r="A52" s="301"/>
      <c r="B52" s="301"/>
      <c r="C52" s="301"/>
      <c r="D52" s="301"/>
      <c r="E52" s="301"/>
      <c r="F52" s="301"/>
      <c r="G52" s="301"/>
      <c r="H52" s="301"/>
      <c r="I52" s="301"/>
      <c r="J52" s="301"/>
      <c r="K52" s="301"/>
      <c r="L52" s="301"/>
    </row>
    <row r="53" spans="1:12" x14ac:dyDescent="0.2">
      <c r="A53" s="301"/>
      <c r="B53" s="301"/>
      <c r="C53" s="301"/>
      <c r="D53" s="301"/>
      <c r="E53" s="301"/>
      <c r="F53" s="301"/>
      <c r="G53" s="301"/>
      <c r="H53" s="301"/>
      <c r="I53" s="301"/>
      <c r="J53" s="301"/>
      <c r="K53" s="301"/>
      <c r="L53" s="301"/>
    </row>
    <row r="54" spans="1:12" x14ac:dyDescent="0.2">
      <c r="A54" s="301"/>
      <c r="B54" s="301"/>
      <c r="C54" s="301"/>
      <c r="D54" s="301"/>
      <c r="E54" s="301"/>
      <c r="F54" s="301"/>
      <c r="G54" s="301"/>
      <c r="H54" s="301"/>
      <c r="I54" s="301"/>
      <c r="J54" s="301"/>
      <c r="K54" s="301"/>
      <c r="L54" s="301"/>
    </row>
    <row r="55" spans="1:12" x14ac:dyDescent="0.2">
      <c r="A55" s="301"/>
      <c r="B55" s="301"/>
      <c r="C55" s="301"/>
      <c r="D55" s="301"/>
      <c r="E55" s="301"/>
      <c r="F55" s="301"/>
      <c r="G55" s="301"/>
      <c r="H55" s="301"/>
      <c r="I55" s="301"/>
      <c r="J55" s="301"/>
      <c r="K55" s="301"/>
      <c r="L55" s="301"/>
    </row>
    <row r="56" spans="1:12" x14ac:dyDescent="0.2">
      <c r="A56" s="301"/>
      <c r="B56" s="301"/>
      <c r="C56" s="301"/>
      <c r="D56" s="301"/>
      <c r="E56" s="301"/>
      <c r="F56" s="301"/>
      <c r="G56" s="301"/>
      <c r="H56" s="301"/>
      <c r="I56" s="301"/>
      <c r="J56" s="301"/>
      <c r="K56" s="301"/>
      <c r="L56" s="301"/>
    </row>
    <row r="57" spans="1:12" x14ac:dyDescent="0.2">
      <c r="A57" s="301"/>
      <c r="B57" s="301"/>
      <c r="C57" s="301"/>
      <c r="D57" s="301"/>
      <c r="E57" s="301"/>
      <c r="F57" s="301"/>
      <c r="G57" s="301"/>
      <c r="H57" s="301"/>
      <c r="I57" s="301"/>
      <c r="J57" s="301"/>
      <c r="K57" s="301"/>
      <c r="L57" s="301"/>
    </row>
    <row r="58" spans="1:12" x14ac:dyDescent="0.2">
      <c r="A58" s="301"/>
      <c r="B58" s="301"/>
      <c r="C58" s="301"/>
      <c r="D58" s="301"/>
      <c r="E58" s="301"/>
      <c r="F58" s="301"/>
      <c r="G58" s="301"/>
      <c r="H58" s="301"/>
      <c r="I58" s="301"/>
      <c r="J58" s="301"/>
      <c r="K58" s="301"/>
      <c r="L58" s="301"/>
    </row>
    <row r="59" spans="1:12" x14ac:dyDescent="0.2">
      <c r="A59" s="301"/>
      <c r="B59" s="301"/>
      <c r="C59" s="301"/>
      <c r="D59" s="301"/>
      <c r="E59" s="301"/>
      <c r="F59" s="301"/>
      <c r="G59" s="301"/>
      <c r="H59" s="301"/>
      <c r="I59" s="301"/>
      <c r="J59" s="301"/>
      <c r="K59" s="301"/>
      <c r="L59" s="301"/>
    </row>
    <row r="60" spans="1:12" x14ac:dyDescent="0.2">
      <c r="A60" s="301"/>
      <c r="B60" s="301"/>
      <c r="C60" s="301"/>
      <c r="D60" s="301"/>
      <c r="E60" s="301"/>
      <c r="F60" s="301"/>
      <c r="G60" s="301"/>
      <c r="H60" s="301"/>
      <c r="I60" s="301"/>
      <c r="J60" s="301"/>
      <c r="K60" s="301"/>
      <c r="L60" s="301"/>
    </row>
    <row r="61" spans="1:12" x14ac:dyDescent="0.2">
      <c r="A61" s="301"/>
      <c r="B61" s="301"/>
      <c r="C61" s="301"/>
      <c r="D61" s="301"/>
      <c r="E61" s="301"/>
      <c r="F61" s="301"/>
      <c r="G61" s="301"/>
      <c r="H61" s="301"/>
      <c r="I61" s="301"/>
      <c r="J61" s="301"/>
      <c r="K61" s="301"/>
      <c r="L61" s="301"/>
    </row>
    <row r="62" spans="1:12" x14ac:dyDescent="0.2">
      <c r="A62" s="301"/>
      <c r="B62" s="301"/>
      <c r="C62" s="301"/>
      <c r="D62" s="301"/>
      <c r="E62" s="301"/>
      <c r="F62" s="301"/>
      <c r="G62" s="301"/>
      <c r="H62" s="301"/>
      <c r="I62" s="301"/>
      <c r="J62" s="301"/>
      <c r="K62" s="301"/>
      <c r="L62" s="301"/>
    </row>
    <row r="63" spans="1:12" x14ac:dyDescent="0.2">
      <c r="A63" s="301"/>
      <c r="B63" s="301"/>
      <c r="C63" s="301"/>
      <c r="D63" s="301"/>
      <c r="E63" s="301"/>
      <c r="F63" s="301"/>
      <c r="G63" s="301"/>
      <c r="H63" s="301"/>
      <c r="I63" s="301"/>
      <c r="J63" s="301"/>
      <c r="K63" s="301"/>
      <c r="L63" s="301"/>
    </row>
    <row r="64" spans="1:12" x14ac:dyDescent="0.2">
      <c r="A64" s="301"/>
      <c r="B64" s="301"/>
      <c r="C64" s="301"/>
      <c r="D64" s="301"/>
      <c r="E64" s="301"/>
      <c r="F64" s="301"/>
      <c r="G64" s="301"/>
      <c r="H64" s="301"/>
      <c r="I64" s="301"/>
      <c r="J64" s="301"/>
      <c r="K64" s="301"/>
      <c r="L64" s="301"/>
    </row>
    <row r="65" spans="1:12" x14ac:dyDescent="0.2">
      <c r="A65" s="301"/>
      <c r="B65" s="301"/>
      <c r="C65" s="301"/>
      <c r="D65" s="301"/>
      <c r="E65" s="301"/>
      <c r="F65" s="301"/>
      <c r="G65" s="301"/>
      <c r="H65" s="301"/>
      <c r="I65" s="301"/>
      <c r="J65" s="301"/>
      <c r="K65" s="301"/>
      <c r="L65" s="301"/>
    </row>
    <row r="66" spans="1:12" x14ac:dyDescent="0.2">
      <c r="A66" s="301"/>
      <c r="B66" s="301"/>
      <c r="C66" s="301"/>
      <c r="D66" s="301"/>
      <c r="E66" s="301"/>
      <c r="F66" s="301"/>
      <c r="G66" s="301"/>
      <c r="H66" s="301"/>
      <c r="I66" s="301"/>
      <c r="J66" s="301"/>
      <c r="K66" s="301"/>
      <c r="L66" s="301"/>
    </row>
    <row r="67" spans="1:12" x14ac:dyDescent="0.2">
      <c r="A67" s="301"/>
      <c r="B67" s="301"/>
      <c r="C67" s="301"/>
      <c r="D67" s="301"/>
      <c r="E67" s="301"/>
      <c r="F67" s="301"/>
      <c r="G67" s="301"/>
      <c r="H67" s="301"/>
      <c r="I67" s="301"/>
      <c r="J67" s="301"/>
      <c r="K67" s="301"/>
      <c r="L67" s="301"/>
    </row>
    <row r="68" spans="1:12" x14ac:dyDescent="0.2">
      <c r="A68" s="301"/>
      <c r="B68" s="301"/>
      <c r="C68" s="301"/>
      <c r="D68" s="301"/>
      <c r="E68" s="301"/>
      <c r="F68" s="301"/>
      <c r="G68" s="301"/>
      <c r="H68" s="301"/>
      <c r="I68" s="301"/>
      <c r="J68" s="301"/>
      <c r="K68" s="301"/>
      <c r="L68" s="301"/>
    </row>
    <row r="69" spans="1:12" x14ac:dyDescent="0.2">
      <c r="A69" s="301"/>
      <c r="B69" s="301"/>
      <c r="C69" s="301"/>
      <c r="D69" s="301"/>
      <c r="E69" s="301"/>
      <c r="F69" s="301"/>
      <c r="G69" s="301"/>
      <c r="H69" s="301"/>
      <c r="I69" s="301"/>
      <c r="J69" s="301"/>
      <c r="K69" s="301"/>
      <c r="L69" s="301"/>
    </row>
    <row r="70" spans="1:12" x14ac:dyDescent="0.2">
      <c r="A70" s="301"/>
      <c r="B70" s="301"/>
      <c r="C70" s="301"/>
      <c r="D70" s="301"/>
      <c r="E70" s="301"/>
      <c r="F70" s="301"/>
      <c r="G70" s="301"/>
      <c r="H70" s="301"/>
      <c r="I70" s="301"/>
      <c r="J70" s="301"/>
      <c r="K70" s="301"/>
      <c r="L70" s="301"/>
    </row>
    <row r="71" spans="1:12" x14ac:dyDescent="0.2">
      <c r="A71" s="301"/>
      <c r="B71" s="301"/>
      <c r="C71" s="301"/>
      <c r="D71" s="301"/>
      <c r="E71" s="301"/>
      <c r="F71" s="301"/>
      <c r="G71" s="301"/>
      <c r="H71" s="301"/>
      <c r="I71" s="301"/>
      <c r="J71" s="301"/>
      <c r="K71" s="301"/>
      <c r="L71" s="301"/>
    </row>
    <row r="72" spans="1:12" x14ac:dyDescent="0.2">
      <c r="A72" s="301"/>
      <c r="B72" s="301"/>
      <c r="C72" s="301"/>
      <c r="D72" s="301"/>
      <c r="E72" s="301"/>
      <c r="F72" s="301"/>
      <c r="G72" s="301"/>
      <c r="H72" s="301"/>
      <c r="I72" s="301"/>
      <c r="J72" s="301"/>
      <c r="K72" s="301"/>
      <c r="L72" s="301"/>
    </row>
    <row r="73" spans="1:12" x14ac:dyDescent="0.2">
      <c r="A73" s="301"/>
      <c r="B73" s="301"/>
      <c r="C73" s="301"/>
      <c r="D73" s="301"/>
      <c r="E73" s="301"/>
      <c r="F73" s="301"/>
      <c r="G73" s="301"/>
      <c r="H73" s="301"/>
      <c r="I73" s="301"/>
      <c r="J73" s="301"/>
      <c r="K73" s="301"/>
      <c r="L73" s="301"/>
    </row>
    <row r="74" spans="1:12" x14ac:dyDescent="0.2">
      <c r="A74" s="301"/>
      <c r="B74" s="301"/>
      <c r="C74" s="301"/>
      <c r="D74" s="301"/>
      <c r="E74" s="301"/>
      <c r="F74" s="301"/>
      <c r="G74" s="301"/>
      <c r="H74" s="301"/>
      <c r="I74" s="301"/>
      <c r="J74" s="301"/>
      <c r="K74" s="301"/>
      <c r="L74" s="301"/>
    </row>
    <row r="75" spans="1:12" x14ac:dyDescent="0.2">
      <c r="A75" s="301"/>
      <c r="B75" s="301"/>
      <c r="C75" s="301"/>
      <c r="D75" s="301"/>
      <c r="E75" s="301"/>
      <c r="F75" s="301"/>
      <c r="G75" s="301"/>
      <c r="H75" s="301"/>
      <c r="I75" s="301"/>
      <c r="J75" s="301"/>
      <c r="K75" s="301"/>
      <c r="L75" s="301"/>
    </row>
    <row r="76" spans="1:12" x14ac:dyDescent="0.2">
      <c r="A76" s="301"/>
      <c r="B76" s="301"/>
      <c r="C76" s="301"/>
      <c r="D76" s="301"/>
      <c r="E76" s="301"/>
      <c r="F76" s="301"/>
      <c r="G76" s="301"/>
      <c r="H76" s="301"/>
      <c r="I76" s="301"/>
      <c r="J76" s="301"/>
      <c r="K76" s="301"/>
      <c r="L76" s="301"/>
    </row>
    <row r="77" spans="1:12" x14ac:dyDescent="0.2">
      <c r="A77" s="301"/>
      <c r="B77" s="301"/>
      <c r="C77" s="301"/>
      <c r="D77" s="301"/>
      <c r="E77" s="301"/>
      <c r="F77" s="301"/>
      <c r="G77" s="301"/>
      <c r="H77" s="301"/>
      <c r="I77" s="301"/>
      <c r="J77" s="301"/>
      <c r="K77" s="301"/>
      <c r="L77" s="301"/>
    </row>
    <row r="78" spans="1:12" x14ac:dyDescent="0.2">
      <c r="A78" s="301"/>
      <c r="B78" s="301"/>
      <c r="C78" s="301"/>
      <c r="D78" s="301"/>
      <c r="E78" s="301"/>
      <c r="F78" s="301"/>
      <c r="G78" s="301"/>
      <c r="H78" s="301"/>
      <c r="I78" s="301"/>
      <c r="J78" s="301"/>
      <c r="K78" s="301"/>
      <c r="L78" s="301"/>
    </row>
    <row r="79" spans="1:12" x14ac:dyDescent="0.2">
      <c r="A79" s="301"/>
      <c r="B79" s="301"/>
      <c r="C79" s="301"/>
      <c r="D79" s="301"/>
      <c r="E79" s="301"/>
      <c r="F79" s="301"/>
      <c r="G79" s="301"/>
      <c r="H79" s="301"/>
      <c r="I79" s="301"/>
      <c r="J79" s="301"/>
      <c r="K79" s="301"/>
      <c r="L79" s="301"/>
    </row>
    <row r="80" spans="1:12" x14ac:dyDescent="0.2">
      <c r="A80" s="301"/>
      <c r="B80" s="301"/>
      <c r="C80" s="301"/>
      <c r="D80" s="301"/>
      <c r="E80" s="301"/>
      <c r="F80" s="301"/>
      <c r="G80" s="301"/>
      <c r="H80" s="301"/>
      <c r="I80" s="301"/>
      <c r="J80" s="301"/>
      <c r="K80" s="301"/>
      <c r="L80" s="301"/>
    </row>
    <row r="81" spans="1:12" x14ac:dyDescent="0.2">
      <c r="A81" s="301"/>
      <c r="B81" s="301"/>
      <c r="C81" s="301"/>
      <c r="D81" s="301"/>
      <c r="E81" s="301"/>
      <c r="F81" s="301"/>
      <c r="G81" s="301"/>
      <c r="H81" s="301"/>
      <c r="I81" s="301"/>
      <c r="J81" s="301"/>
      <c r="K81" s="301"/>
      <c r="L81" s="301"/>
    </row>
    <row r="82" spans="1:12" x14ac:dyDescent="0.2">
      <c r="A82" s="301"/>
      <c r="B82" s="301"/>
      <c r="C82" s="301"/>
      <c r="D82" s="301"/>
      <c r="E82" s="301"/>
      <c r="F82" s="301"/>
      <c r="G82" s="301"/>
      <c r="H82" s="301"/>
      <c r="I82" s="301"/>
      <c r="J82" s="301"/>
      <c r="K82" s="301"/>
      <c r="L82" s="301"/>
    </row>
    <row r="83" spans="1:12" x14ac:dyDescent="0.2">
      <c r="A83" s="301"/>
      <c r="B83" s="301"/>
      <c r="C83" s="301"/>
      <c r="D83" s="301"/>
      <c r="E83" s="301"/>
      <c r="F83" s="301"/>
      <c r="G83" s="301"/>
      <c r="H83" s="301"/>
      <c r="I83" s="301"/>
      <c r="J83" s="301"/>
      <c r="K83" s="301"/>
      <c r="L83" s="301"/>
    </row>
    <row r="84" spans="1:12" x14ac:dyDescent="0.2">
      <c r="A84" s="301"/>
      <c r="B84" s="301"/>
      <c r="C84" s="301"/>
      <c r="D84" s="301"/>
      <c r="E84" s="301"/>
      <c r="F84" s="301"/>
      <c r="G84" s="301"/>
      <c r="H84" s="301"/>
      <c r="I84" s="301"/>
      <c r="J84" s="301"/>
      <c r="K84" s="301"/>
      <c r="L84" s="301"/>
    </row>
    <row r="85" spans="1:12" x14ac:dyDescent="0.2">
      <c r="A85" s="301"/>
      <c r="B85" s="301"/>
      <c r="C85" s="301"/>
      <c r="D85" s="301"/>
      <c r="E85" s="301"/>
      <c r="F85" s="301"/>
      <c r="G85" s="301"/>
      <c r="H85" s="301"/>
      <c r="I85" s="301"/>
      <c r="J85" s="301"/>
      <c r="K85" s="301"/>
      <c r="L85" s="301"/>
    </row>
    <row r="86" spans="1:12" x14ac:dyDescent="0.2">
      <c r="A86" s="301"/>
      <c r="B86" s="301"/>
      <c r="C86" s="301"/>
      <c r="D86" s="301"/>
      <c r="E86" s="301"/>
      <c r="F86" s="301"/>
      <c r="G86" s="301"/>
      <c r="H86" s="301"/>
      <c r="I86" s="301"/>
      <c r="J86" s="301"/>
      <c r="K86" s="301"/>
      <c r="L86" s="301"/>
    </row>
    <row r="87" spans="1:12" x14ac:dyDescent="0.2">
      <c r="A87" s="301"/>
      <c r="B87" s="301"/>
      <c r="C87" s="301"/>
      <c r="D87" s="301"/>
      <c r="E87" s="301"/>
      <c r="F87" s="301"/>
      <c r="G87" s="301"/>
      <c r="H87" s="301"/>
      <c r="I87" s="301"/>
      <c r="J87" s="301"/>
      <c r="K87" s="301"/>
      <c r="L87" s="301"/>
    </row>
    <row r="88" spans="1:12" x14ac:dyDescent="0.2">
      <c r="A88" s="303"/>
      <c r="B88" s="303"/>
      <c r="C88" s="303"/>
      <c r="D88" s="303"/>
      <c r="E88" s="303"/>
      <c r="F88" s="303"/>
      <c r="G88" s="303"/>
      <c r="H88" s="303"/>
      <c r="I88" s="303"/>
      <c r="J88" s="303"/>
      <c r="K88" s="303"/>
      <c r="L88" s="303"/>
    </row>
    <row r="89" spans="1:12" x14ac:dyDescent="0.2">
      <c r="A89" s="303"/>
      <c r="B89" s="303"/>
      <c r="C89" s="303"/>
      <c r="D89" s="303"/>
      <c r="E89" s="303"/>
      <c r="F89" s="303"/>
      <c r="G89" s="303"/>
      <c r="H89" s="303"/>
      <c r="I89" s="303"/>
      <c r="J89" s="303"/>
      <c r="K89" s="303"/>
      <c r="L89" s="303"/>
    </row>
    <row r="90" spans="1:12" x14ac:dyDescent="0.2">
      <c r="A90" s="303"/>
      <c r="B90" s="303"/>
      <c r="C90" s="303"/>
      <c r="D90" s="303"/>
      <c r="E90" s="303"/>
      <c r="F90" s="303"/>
      <c r="G90" s="303"/>
      <c r="H90" s="303"/>
      <c r="I90" s="303"/>
      <c r="J90" s="303"/>
      <c r="K90" s="303"/>
      <c r="L90" s="303"/>
    </row>
    <row r="91" spans="1:12" x14ac:dyDescent="0.2">
      <c r="A91" s="303"/>
      <c r="B91" s="303"/>
      <c r="C91" s="303"/>
      <c r="D91" s="303"/>
      <c r="E91" s="303"/>
      <c r="F91" s="303"/>
      <c r="G91" s="303"/>
      <c r="H91" s="303"/>
      <c r="I91" s="303"/>
      <c r="J91" s="303"/>
      <c r="K91" s="303"/>
      <c r="L91" s="303"/>
    </row>
    <row r="92" spans="1:12" x14ac:dyDescent="0.2">
      <c r="A92" s="303"/>
      <c r="B92" s="303"/>
      <c r="C92" s="303"/>
      <c r="D92" s="303"/>
      <c r="E92" s="303"/>
      <c r="F92" s="303"/>
      <c r="G92" s="303"/>
      <c r="H92" s="303"/>
      <c r="I92" s="303"/>
      <c r="J92" s="303"/>
      <c r="K92" s="303"/>
      <c r="L92" s="303"/>
    </row>
    <row r="93" spans="1:12" x14ac:dyDescent="0.2">
      <c r="A93" s="303"/>
      <c r="B93" s="303"/>
      <c r="C93" s="303"/>
      <c r="D93" s="303"/>
      <c r="E93" s="303"/>
      <c r="F93" s="303"/>
      <c r="G93" s="303"/>
      <c r="H93" s="303"/>
      <c r="I93" s="303"/>
      <c r="J93" s="303"/>
      <c r="K93" s="303"/>
      <c r="L93" s="303"/>
    </row>
    <row r="94" spans="1:12" x14ac:dyDescent="0.2">
      <c r="A94" s="303"/>
      <c r="B94" s="303"/>
      <c r="C94" s="303"/>
      <c r="D94" s="303"/>
      <c r="E94" s="303"/>
      <c r="F94" s="303"/>
      <c r="G94" s="303"/>
      <c r="H94" s="303"/>
      <c r="I94" s="303"/>
      <c r="J94" s="303"/>
      <c r="K94" s="303"/>
      <c r="L94" s="303"/>
    </row>
    <row r="95" spans="1:12" x14ac:dyDescent="0.2">
      <c r="A95" s="303"/>
      <c r="B95" s="303"/>
      <c r="C95" s="303"/>
      <c r="D95" s="303"/>
      <c r="E95" s="303"/>
      <c r="F95" s="303"/>
      <c r="G95" s="303"/>
      <c r="H95" s="303"/>
      <c r="I95" s="303"/>
      <c r="J95" s="303"/>
      <c r="K95" s="303"/>
      <c r="L95" s="303"/>
    </row>
    <row r="96" spans="1:12" x14ac:dyDescent="0.2">
      <c r="A96" s="303"/>
      <c r="B96" s="303"/>
      <c r="C96" s="303"/>
      <c r="D96" s="303"/>
      <c r="E96" s="303"/>
      <c r="F96" s="303"/>
      <c r="G96" s="303"/>
      <c r="H96" s="303"/>
      <c r="I96" s="303"/>
      <c r="J96" s="303"/>
      <c r="K96" s="303"/>
      <c r="L96" s="303"/>
    </row>
    <row r="97" spans="1:12" x14ac:dyDescent="0.2">
      <c r="A97" s="303"/>
      <c r="B97" s="303"/>
      <c r="C97" s="303"/>
      <c r="D97" s="303"/>
      <c r="E97" s="303"/>
      <c r="F97" s="303"/>
      <c r="G97" s="303"/>
      <c r="H97" s="303"/>
      <c r="I97" s="303"/>
      <c r="J97" s="303"/>
      <c r="K97" s="303"/>
      <c r="L97" s="303"/>
    </row>
    <row r="98" spans="1:12" x14ac:dyDescent="0.2">
      <c r="A98" s="303"/>
      <c r="B98" s="303"/>
      <c r="C98" s="303"/>
      <c r="D98" s="303"/>
      <c r="E98" s="303"/>
      <c r="F98" s="303"/>
      <c r="G98" s="303"/>
      <c r="H98" s="303"/>
      <c r="I98" s="303"/>
      <c r="J98" s="303"/>
      <c r="K98" s="303"/>
      <c r="L98" s="303"/>
    </row>
    <row r="99" spans="1:12" x14ac:dyDescent="0.2">
      <c r="A99" s="303"/>
      <c r="B99" s="303"/>
      <c r="C99" s="303"/>
      <c r="D99" s="303"/>
      <c r="E99" s="303"/>
      <c r="F99" s="303"/>
      <c r="G99" s="303"/>
      <c r="H99" s="303"/>
      <c r="I99" s="303"/>
      <c r="J99" s="303"/>
      <c r="K99" s="303"/>
      <c r="L99" s="303"/>
    </row>
    <row r="100" spans="1:12" x14ac:dyDescent="0.2">
      <c r="A100" s="303"/>
      <c r="B100" s="303"/>
      <c r="C100" s="303"/>
      <c r="D100" s="303"/>
      <c r="E100" s="303"/>
      <c r="F100" s="303"/>
      <c r="G100" s="303"/>
      <c r="H100" s="303"/>
      <c r="I100" s="303"/>
      <c r="J100" s="303"/>
      <c r="K100" s="303"/>
      <c r="L100" s="303"/>
    </row>
    <row r="101" spans="1:12" x14ac:dyDescent="0.2">
      <c r="A101" s="303"/>
      <c r="B101" s="303"/>
      <c r="C101" s="303"/>
      <c r="D101" s="303"/>
      <c r="E101" s="303"/>
      <c r="F101" s="303"/>
      <c r="G101" s="303"/>
      <c r="H101" s="303"/>
      <c r="I101" s="303"/>
      <c r="J101" s="303"/>
      <c r="K101" s="303"/>
      <c r="L101" s="303"/>
    </row>
    <row r="102" spans="1:12" x14ac:dyDescent="0.2">
      <c r="A102" s="303"/>
      <c r="B102" s="303"/>
      <c r="C102" s="303"/>
      <c r="D102" s="303"/>
      <c r="E102" s="303"/>
      <c r="F102" s="303"/>
      <c r="G102" s="303"/>
      <c r="H102" s="303"/>
      <c r="I102" s="303"/>
      <c r="J102" s="303"/>
      <c r="K102" s="303"/>
      <c r="L102" s="303"/>
    </row>
    <row r="103" spans="1:12" x14ac:dyDescent="0.2">
      <c r="A103" s="303"/>
      <c r="B103" s="303"/>
      <c r="C103" s="303"/>
      <c r="D103" s="303"/>
      <c r="E103" s="303"/>
      <c r="F103" s="303"/>
      <c r="G103" s="303"/>
      <c r="H103" s="303"/>
      <c r="I103" s="303"/>
      <c r="J103" s="303"/>
      <c r="K103" s="303"/>
      <c r="L103" s="303"/>
    </row>
    <row r="104" spans="1:12" x14ac:dyDescent="0.2">
      <c r="A104" s="303"/>
      <c r="B104" s="303"/>
      <c r="C104" s="303"/>
      <c r="D104" s="303"/>
      <c r="E104" s="303"/>
      <c r="F104" s="303"/>
      <c r="G104" s="303"/>
      <c r="H104" s="303"/>
      <c r="I104" s="303"/>
      <c r="J104" s="303"/>
      <c r="K104" s="303"/>
      <c r="L104" s="303"/>
    </row>
    <row r="105" spans="1:12" x14ac:dyDescent="0.2">
      <c r="A105" s="303"/>
      <c r="B105" s="303"/>
      <c r="C105" s="303"/>
      <c r="D105" s="303"/>
      <c r="E105" s="303"/>
      <c r="F105" s="303"/>
      <c r="G105" s="303"/>
      <c r="H105" s="303"/>
      <c r="I105" s="303"/>
      <c r="J105" s="303"/>
      <c r="K105" s="303"/>
      <c r="L105" s="303"/>
    </row>
    <row r="106" spans="1:12" x14ac:dyDescent="0.2">
      <c r="A106" s="303"/>
      <c r="B106" s="303"/>
      <c r="C106" s="303"/>
      <c r="D106" s="303"/>
      <c r="E106" s="303"/>
      <c r="F106" s="303"/>
      <c r="G106" s="303"/>
      <c r="H106" s="303"/>
      <c r="I106" s="303"/>
      <c r="J106" s="303"/>
      <c r="K106" s="303"/>
      <c r="L106" s="303"/>
    </row>
    <row r="107" spans="1:12" x14ac:dyDescent="0.2">
      <c r="A107" s="303"/>
      <c r="B107" s="303"/>
      <c r="C107" s="303"/>
      <c r="D107" s="303"/>
      <c r="E107" s="303"/>
      <c r="F107" s="303"/>
      <c r="G107" s="303"/>
      <c r="H107" s="303"/>
      <c r="I107" s="303"/>
      <c r="J107" s="303"/>
      <c r="K107" s="303"/>
      <c r="L107" s="303"/>
    </row>
    <row r="108" spans="1:12" x14ac:dyDescent="0.2">
      <c r="A108" s="303"/>
      <c r="B108" s="303"/>
      <c r="C108" s="303"/>
      <c r="D108" s="303"/>
      <c r="E108" s="303"/>
      <c r="F108" s="303"/>
      <c r="G108" s="303"/>
      <c r="H108" s="303"/>
      <c r="I108" s="303"/>
      <c r="J108" s="303"/>
      <c r="K108" s="303"/>
      <c r="L108" s="303"/>
    </row>
    <row r="109" spans="1:12" x14ac:dyDescent="0.2">
      <c r="A109" s="303"/>
      <c r="B109" s="303"/>
      <c r="C109" s="303"/>
      <c r="D109" s="303"/>
      <c r="E109" s="303"/>
      <c r="F109" s="303"/>
      <c r="G109" s="303"/>
      <c r="H109" s="303"/>
      <c r="I109" s="303"/>
      <c r="J109" s="303"/>
      <c r="K109" s="303"/>
      <c r="L109" s="303"/>
    </row>
    <row r="110" spans="1:12" x14ac:dyDescent="0.2">
      <c r="A110" s="303"/>
      <c r="B110" s="303"/>
      <c r="C110" s="303"/>
      <c r="D110" s="303"/>
      <c r="E110" s="303"/>
      <c r="F110" s="303"/>
      <c r="G110" s="303"/>
      <c r="H110" s="303"/>
      <c r="I110" s="303"/>
      <c r="J110" s="303"/>
      <c r="K110" s="303"/>
      <c r="L110" s="303"/>
    </row>
    <row r="111" spans="1:12" x14ac:dyDescent="0.2">
      <c r="A111" s="303"/>
      <c r="B111" s="303"/>
      <c r="C111" s="303"/>
      <c r="D111" s="303"/>
      <c r="E111" s="303"/>
      <c r="F111" s="303"/>
      <c r="G111" s="303"/>
      <c r="H111" s="303"/>
      <c r="I111" s="303"/>
      <c r="J111" s="303"/>
      <c r="K111" s="303"/>
      <c r="L111" s="303"/>
    </row>
    <row r="112" spans="1:12" x14ac:dyDescent="0.2">
      <c r="A112" s="303"/>
      <c r="B112" s="303"/>
      <c r="C112" s="303"/>
      <c r="D112" s="303"/>
      <c r="E112" s="303"/>
      <c r="F112" s="303"/>
      <c r="G112" s="303"/>
      <c r="H112" s="303"/>
      <c r="I112" s="303"/>
      <c r="J112" s="303"/>
      <c r="K112" s="303"/>
      <c r="L112" s="303"/>
    </row>
    <row r="113" spans="1:12" x14ac:dyDescent="0.2">
      <c r="A113" s="303"/>
      <c r="B113" s="303"/>
      <c r="C113" s="303"/>
      <c r="D113" s="303"/>
      <c r="E113" s="303"/>
      <c r="F113" s="303"/>
      <c r="G113" s="303"/>
      <c r="H113" s="303"/>
      <c r="I113" s="303"/>
      <c r="J113" s="303"/>
      <c r="K113" s="303"/>
      <c r="L113" s="303"/>
    </row>
    <row r="114" spans="1:12" x14ac:dyDescent="0.2">
      <c r="A114" s="303"/>
      <c r="B114" s="303"/>
      <c r="C114" s="303"/>
      <c r="D114" s="303"/>
      <c r="E114" s="303"/>
      <c r="F114" s="303"/>
      <c r="G114" s="303"/>
      <c r="H114" s="303"/>
      <c r="I114" s="303"/>
      <c r="J114" s="303"/>
      <c r="K114" s="303"/>
      <c r="L114" s="303"/>
    </row>
    <row r="115" spans="1:12" x14ac:dyDescent="0.2">
      <c r="A115" s="303"/>
      <c r="B115" s="303"/>
      <c r="C115" s="303"/>
      <c r="D115" s="303"/>
      <c r="E115" s="303"/>
      <c r="F115" s="303"/>
      <c r="G115" s="303"/>
      <c r="H115" s="303"/>
      <c r="I115" s="303"/>
      <c r="J115" s="303"/>
      <c r="K115" s="303"/>
      <c r="L115" s="303"/>
    </row>
    <row r="116" spans="1:12" x14ac:dyDescent="0.2">
      <c r="A116" s="303"/>
      <c r="B116" s="303"/>
      <c r="C116" s="303"/>
      <c r="D116" s="303"/>
      <c r="E116" s="303"/>
      <c r="F116" s="303"/>
      <c r="G116" s="303"/>
      <c r="H116" s="303"/>
      <c r="I116" s="303"/>
      <c r="J116" s="303"/>
      <c r="K116" s="303"/>
      <c r="L116" s="303"/>
    </row>
    <row r="117" spans="1:12" x14ac:dyDescent="0.2">
      <c r="A117" s="303"/>
      <c r="B117" s="303"/>
      <c r="C117" s="303"/>
      <c r="D117" s="303"/>
      <c r="E117" s="303"/>
      <c r="F117" s="303"/>
      <c r="G117" s="303"/>
      <c r="H117" s="303"/>
      <c r="I117" s="303"/>
      <c r="J117" s="303"/>
      <c r="K117" s="303"/>
      <c r="L117" s="303"/>
    </row>
    <row r="118" spans="1:12" x14ac:dyDescent="0.2">
      <c r="A118" s="303"/>
      <c r="B118" s="303"/>
      <c r="C118" s="303"/>
      <c r="D118" s="303"/>
      <c r="E118" s="303"/>
      <c r="F118" s="303"/>
      <c r="G118" s="303"/>
      <c r="H118" s="303"/>
      <c r="I118" s="303"/>
      <c r="J118" s="303"/>
      <c r="K118" s="303"/>
      <c r="L118" s="303"/>
    </row>
    <row r="119" spans="1:12" x14ac:dyDescent="0.2">
      <c r="A119" s="303"/>
      <c r="B119" s="303"/>
      <c r="C119" s="303"/>
      <c r="D119" s="303"/>
      <c r="E119" s="303"/>
      <c r="F119" s="303"/>
      <c r="G119" s="303"/>
      <c r="H119" s="303"/>
      <c r="I119" s="303"/>
      <c r="J119" s="303"/>
      <c r="K119" s="303"/>
      <c r="L119" s="303"/>
    </row>
    <row r="120" spans="1:12" x14ac:dyDescent="0.2">
      <c r="A120" s="303"/>
      <c r="B120" s="303"/>
      <c r="C120" s="303"/>
      <c r="D120" s="303"/>
      <c r="E120" s="303"/>
      <c r="F120" s="303"/>
      <c r="G120" s="303"/>
      <c r="H120" s="303"/>
      <c r="I120" s="303"/>
      <c r="J120" s="303"/>
      <c r="K120" s="303"/>
      <c r="L120" s="303"/>
    </row>
    <row r="121" spans="1:12" x14ac:dyDescent="0.2">
      <c r="A121" s="303"/>
      <c r="B121" s="303"/>
      <c r="C121" s="303"/>
      <c r="D121" s="303"/>
      <c r="E121" s="303"/>
      <c r="F121" s="303"/>
      <c r="G121" s="303"/>
      <c r="H121" s="303"/>
      <c r="I121" s="303"/>
      <c r="J121" s="303"/>
      <c r="K121" s="303"/>
      <c r="L121" s="303"/>
    </row>
    <row r="122" spans="1:12" x14ac:dyDescent="0.2">
      <c r="A122" s="303"/>
      <c r="B122" s="303"/>
      <c r="C122" s="303"/>
      <c r="D122" s="303"/>
      <c r="E122" s="303"/>
      <c r="F122" s="303"/>
      <c r="G122" s="303"/>
      <c r="H122" s="303"/>
      <c r="I122" s="303"/>
      <c r="J122" s="303"/>
      <c r="K122" s="303"/>
      <c r="L122" s="303"/>
    </row>
    <row r="123" spans="1:12" x14ac:dyDescent="0.2">
      <c r="A123" s="303"/>
      <c r="B123" s="303"/>
      <c r="C123" s="303"/>
      <c r="D123" s="303"/>
      <c r="E123" s="303"/>
      <c r="F123" s="303"/>
      <c r="G123" s="303"/>
      <c r="H123" s="303"/>
      <c r="I123" s="303"/>
      <c r="J123" s="303"/>
      <c r="K123" s="303"/>
      <c r="L123" s="303"/>
    </row>
    <row r="124" spans="1:12" x14ac:dyDescent="0.2">
      <c r="A124" s="303"/>
      <c r="B124" s="303"/>
      <c r="C124" s="303"/>
      <c r="D124" s="303"/>
      <c r="E124" s="303"/>
      <c r="F124" s="303"/>
      <c r="G124" s="303"/>
      <c r="H124" s="303"/>
      <c r="I124" s="303"/>
      <c r="J124" s="303"/>
      <c r="K124" s="303"/>
      <c r="L124" s="303"/>
    </row>
    <row r="125" spans="1:12" x14ac:dyDescent="0.2">
      <c r="A125" s="303"/>
      <c r="B125" s="303"/>
      <c r="C125" s="303"/>
      <c r="D125" s="303"/>
      <c r="E125" s="303"/>
      <c r="F125" s="303"/>
      <c r="G125" s="303"/>
      <c r="H125" s="303"/>
      <c r="I125" s="303"/>
      <c r="J125" s="303"/>
      <c r="K125" s="303"/>
      <c r="L125" s="303"/>
    </row>
    <row r="126" spans="1:12" x14ac:dyDescent="0.2">
      <c r="A126" s="303"/>
      <c r="B126" s="303"/>
      <c r="C126" s="303"/>
      <c r="D126" s="303"/>
      <c r="E126" s="303"/>
      <c r="F126" s="303"/>
      <c r="G126" s="303"/>
      <c r="H126" s="303"/>
      <c r="I126" s="303"/>
      <c r="J126" s="303"/>
      <c r="K126" s="303"/>
      <c r="L126" s="303"/>
    </row>
    <row r="127" spans="1:12" x14ac:dyDescent="0.2">
      <c r="A127" s="303"/>
      <c r="B127" s="303"/>
      <c r="C127" s="303"/>
      <c r="D127" s="303"/>
      <c r="E127" s="303"/>
      <c r="F127" s="303"/>
      <c r="G127" s="303"/>
      <c r="H127" s="303"/>
      <c r="I127" s="303"/>
      <c r="J127" s="303"/>
      <c r="K127" s="303"/>
      <c r="L127" s="303"/>
    </row>
    <row r="128" spans="1:12" x14ac:dyDescent="0.2">
      <c r="A128" s="303"/>
      <c r="B128" s="303"/>
      <c r="C128" s="303"/>
      <c r="D128" s="303"/>
      <c r="E128" s="303"/>
      <c r="F128" s="303"/>
      <c r="G128" s="303"/>
      <c r="H128" s="303"/>
      <c r="I128" s="303"/>
      <c r="J128" s="303"/>
      <c r="K128" s="303"/>
      <c r="L128" s="303"/>
    </row>
    <row r="129" spans="1:12" x14ac:dyDescent="0.2">
      <c r="A129" s="303"/>
      <c r="B129" s="303"/>
      <c r="C129" s="303"/>
      <c r="D129" s="303"/>
      <c r="E129" s="303"/>
      <c r="F129" s="303"/>
      <c r="G129" s="303"/>
      <c r="H129" s="303"/>
      <c r="I129" s="303"/>
      <c r="J129" s="303"/>
      <c r="K129" s="303"/>
      <c r="L129" s="303"/>
    </row>
    <row r="130" spans="1:12" x14ac:dyDescent="0.2">
      <c r="A130" s="303"/>
      <c r="B130" s="303"/>
      <c r="C130" s="303"/>
      <c r="D130" s="303"/>
      <c r="E130" s="303"/>
      <c r="F130" s="303"/>
      <c r="G130" s="303"/>
      <c r="H130" s="303"/>
      <c r="I130" s="303"/>
      <c r="J130" s="303"/>
      <c r="K130" s="303"/>
      <c r="L130" s="303"/>
    </row>
    <row r="131" spans="1:12" x14ac:dyDescent="0.2">
      <c r="A131" s="303"/>
      <c r="B131" s="303"/>
      <c r="C131" s="303"/>
      <c r="D131" s="303"/>
      <c r="E131" s="303"/>
      <c r="F131" s="303"/>
      <c r="G131" s="303"/>
      <c r="H131" s="303"/>
      <c r="I131" s="303"/>
      <c r="J131" s="303"/>
      <c r="K131" s="303"/>
      <c r="L131" s="303"/>
    </row>
    <row r="132" spans="1:12" x14ac:dyDescent="0.2">
      <c r="A132" s="303"/>
      <c r="B132" s="303"/>
      <c r="C132" s="303"/>
      <c r="D132" s="303"/>
      <c r="E132" s="303"/>
      <c r="F132" s="303"/>
      <c r="G132" s="303"/>
      <c r="H132" s="303"/>
      <c r="I132" s="303"/>
      <c r="J132" s="303"/>
      <c r="K132" s="303"/>
      <c r="L132" s="303"/>
    </row>
    <row r="133" spans="1:12" x14ac:dyDescent="0.2">
      <c r="A133" s="303"/>
      <c r="B133" s="303"/>
      <c r="C133" s="303"/>
      <c r="D133" s="303"/>
      <c r="E133" s="303"/>
      <c r="F133" s="303"/>
      <c r="G133" s="303"/>
      <c r="H133" s="303"/>
      <c r="I133" s="303"/>
      <c r="J133" s="303"/>
      <c r="K133" s="303"/>
      <c r="L133" s="303"/>
    </row>
    <row r="134" spans="1:12" x14ac:dyDescent="0.2">
      <c r="A134" s="303"/>
      <c r="B134" s="303"/>
      <c r="C134" s="303"/>
      <c r="D134" s="303"/>
      <c r="E134" s="303"/>
      <c r="F134" s="303"/>
      <c r="G134" s="303"/>
      <c r="H134" s="303"/>
      <c r="I134" s="303"/>
      <c r="J134" s="303"/>
      <c r="K134" s="303"/>
      <c r="L134" s="303"/>
    </row>
    <row r="135" spans="1:12" x14ac:dyDescent="0.2">
      <c r="A135" s="303"/>
      <c r="B135" s="303"/>
      <c r="C135" s="303"/>
      <c r="D135" s="303"/>
      <c r="E135" s="303"/>
      <c r="F135" s="303"/>
      <c r="G135" s="303"/>
      <c r="H135" s="303"/>
      <c r="I135" s="303"/>
      <c r="J135" s="303"/>
      <c r="K135" s="303"/>
      <c r="L135" s="303"/>
    </row>
    <row r="136" spans="1:12" x14ac:dyDescent="0.2">
      <c r="A136" s="303"/>
      <c r="B136" s="303"/>
      <c r="C136" s="303"/>
      <c r="D136" s="303"/>
      <c r="E136" s="303"/>
      <c r="F136" s="303"/>
      <c r="G136" s="303"/>
      <c r="H136" s="303"/>
      <c r="I136" s="303"/>
      <c r="J136" s="303"/>
      <c r="K136" s="303"/>
      <c r="L136" s="303"/>
    </row>
    <row r="137" spans="1:12" x14ac:dyDescent="0.2">
      <c r="A137" s="303"/>
      <c r="B137" s="303"/>
      <c r="C137" s="303"/>
      <c r="D137" s="303"/>
      <c r="E137" s="303"/>
      <c r="F137" s="303"/>
      <c r="G137" s="303"/>
      <c r="H137" s="303"/>
      <c r="I137" s="303"/>
      <c r="J137" s="303"/>
      <c r="K137" s="303"/>
      <c r="L137" s="303"/>
    </row>
    <row r="138" spans="1:12" x14ac:dyDescent="0.2">
      <c r="A138" s="303"/>
      <c r="B138" s="303"/>
      <c r="C138" s="303"/>
      <c r="D138" s="303"/>
      <c r="E138" s="303"/>
      <c r="F138" s="303"/>
      <c r="G138" s="303"/>
      <c r="H138" s="303"/>
      <c r="I138" s="303"/>
      <c r="J138" s="303"/>
      <c r="K138" s="303"/>
      <c r="L138" s="303"/>
    </row>
    <row r="139" spans="1:12" x14ac:dyDescent="0.2">
      <c r="A139" s="303"/>
      <c r="B139" s="303"/>
      <c r="C139" s="303"/>
      <c r="D139" s="303"/>
      <c r="E139" s="303"/>
      <c r="F139" s="303"/>
      <c r="G139" s="303"/>
      <c r="H139" s="303"/>
      <c r="I139" s="303"/>
      <c r="J139" s="303"/>
      <c r="K139" s="303"/>
      <c r="L139" s="303"/>
    </row>
    <row r="140" spans="1:12" x14ac:dyDescent="0.2">
      <c r="A140" s="303"/>
      <c r="B140" s="303"/>
      <c r="C140" s="303"/>
      <c r="D140" s="303"/>
      <c r="E140" s="303"/>
      <c r="F140" s="303"/>
      <c r="G140" s="303"/>
      <c r="H140" s="303"/>
      <c r="I140" s="303"/>
      <c r="J140" s="303"/>
      <c r="K140" s="303"/>
      <c r="L140" s="303"/>
    </row>
    <row r="141" spans="1:12" x14ac:dyDescent="0.2">
      <c r="A141" s="303"/>
      <c r="B141" s="303"/>
      <c r="C141" s="303"/>
      <c r="D141" s="303"/>
      <c r="E141" s="303"/>
      <c r="F141" s="303"/>
      <c r="G141" s="303"/>
      <c r="H141" s="303"/>
      <c r="I141" s="303"/>
      <c r="J141" s="303"/>
      <c r="K141" s="303"/>
      <c r="L141" s="303"/>
    </row>
    <row r="142" spans="1:12" x14ac:dyDescent="0.2">
      <c r="A142" s="303"/>
      <c r="B142" s="303"/>
      <c r="C142" s="303"/>
      <c r="D142" s="303"/>
      <c r="E142" s="303"/>
      <c r="F142" s="303"/>
      <c r="G142" s="303"/>
      <c r="H142" s="303"/>
      <c r="I142" s="303"/>
      <c r="J142" s="303"/>
      <c r="K142" s="303"/>
      <c r="L142" s="303"/>
    </row>
    <row r="143" spans="1:12" x14ac:dyDescent="0.2">
      <c r="A143" s="303"/>
      <c r="B143" s="303"/>
      <c r="C143" s="303"/>
      <c r="D143" s="303"/>
      <c r="E143" s="303"/>
      <c r="F143" s="303"/>
      <c r="G143" s="303"/>
      <c r="H143" s="303"/>
      <c r="I143" s="303"/>
      <c r="J143" s="303"/>
      <c r="K143" s="303"/>
      <c r="L143" s="303"/>
    </row>
    <row r="144" spans="1:12" x14ac:dyDescent="0.2">
      <c r="A144" s="303"/>
      <c r="B144" s="303"/>
      <c r="C144" s="303"/>
      <c r="D144" s="303"/>
      <c r="E144" s="303"/>
      <c r="F144" s="303"/>
      <c r="G144" s="303"/>
      <c r="H144" s="303"/>
      <c r="I144" s="303"/>
      <c r="J144" s="303"/>
      <c r="K144" s="303"/>
      <c r="L144" s="303"/>
    </row>
    <row r="145" spans="1:12" x14ac:dyDescent="0.2">
      <c r="A145" s="303"/>
      <c r="B145" s="303"/>
      <c r="C145" s="303"/>
      <c r="D145" s="303"/>
      <c r="E145" s="303"/>
      <c r="F145" s="303"/>
      <c r="G145" s="303"/>
      <c r="H145" s="303"/>
      <c r="I145" s="303"/>
      <c r="J145" s="303"/>
      <c r="K145" s="303"/>
      <c r="L145" s="303"/>
    </row>
    <row r="146" spans="1:12" x14ac:dyDescent="0.2">
      <c r="A146" s="303"/>
      <c r="B146" s="303"/>
      <c r="C146" s="303"/>
      <c r="D146" s="303"/>
      <c r="E146" s="303"/>
      <c r="F146" s="303"/>
      <c r="G146" s="303"/>
      <c r="H146" s="303"/>
      <c r="I146" s="303"/>
      <c r="J146" s="303"/>
      <c r="K146" s="303"/>
      <c r="L146" s="303"/>
    </row>
    <row r="147" spans="1:12" x14ac:dyDescent="0.2">
      <c r="A147" s="303"/>
      <c r="B147" s="303"/>
      <c r="C147" s="303"/>
      <c r="D147" s="303"/>
      <c r="E147" s="303"/>
      <c r="F147" s="303"/>
      <c r="G147" s="303"/>
      <c r="H147" s="303"/>
      <c r="I147" s="303"/>
      <c r="J147" s="303"/>
      <c r="K147" s="303"/>
      <c r="L147" s="303"/>
    </row>
    <row r="148" spans="1:12" x14ac:dyDescent="0.2">
      <c r="A148" s="303"/>
      <c r="B148" s="303"/>
      <c r="C148" s="303"/>
      <c r="D148" s="303"/>
      <c r="E148" s="303"/>
      <c r="F148" s="303"/>
      <c r="G148" s="303"/>
      <c r="H148" s="303"/>
      <c r="I148" s="303"/>
      <c r="J148" s="303"/>
      <c r="K148" s="303"/>
      <c r="L148" s="303"/>
    </row>
    <row r="149" spans="1:12" x14ac:dyDescent="0.2">
      <c r="A149" s="303"/>
      <c r="B149" s="303"/>
      <c r="C149" s="303"/>
      <c r="D149" s="303"/>
      <c r="E149" s="303"/>
      <c r="F149" s="303"/>
      <c r="G149" s="303"/>
      <c r="H149" s="303"/>
      <c r="I149" s="303"/>
      <c r="J149" s="303"/>
      <c r="K149" s="303"/>
      <c r="L149" s="303"/>
    </row>
    <row r="150" spans="1:12" x14ac:dyDescent="0.2">
      <c r="A150" s="303"/>
      <c r="B150" s="303"/>
      <c r="C150" s="303"/>
      <c r="D150" s="303"/>
      <c r="E150" s="303"/>
      <c r="F150" s="303"/>
      <c r="G150" s="303"/>
      <c r="H150" s="303"/>
      <c r="I150" s="303"/>
      <c r="J150" s="303"/>
      <c r="K150" s="303"/>
      <c r="L150" s="303"/>
    </row>
    <row r="151" spans="1:12" x14ac:dyDescent="0.2">
      <c r="A151" s="303"/>
      <c r="B151" s="303"/>
      <c r="C151" s="303"/>
      <c r="D151" s="303"/>
      <c r="E151" s="303"/>
      <c r="F151" s="303"/>
      <c r="G151" s="303"/>
      <c r="H151" s="303"/>
      <c r="I151" s="303"/>
      <c r="J151" s="303"/>
      <c r="K151" s="303"/>
      <c r="L151" s="303"/>
    </row>
    <row r="152" spans="1:12" x14ac:dyDescent="0.2">
      <c r="A152" s="303"/>
      <c r="B152" s="303"/>
      <c r="C152" s="303"/>
      <c r="D152" s="303"/>
      <c r="E152" s="303"/>
      <c r="F152" s="303"/>
      <c r="G152" s="303"/>
      <c r="H152" s="303"/>
      <c r="I152" s="303"/>
      <c r="J152" s="303"/>
      <c r="K152" s="303"/>
      <c r="L152" s="303"/>
    </row>
    <row r="153" spans="1:12" x14ac:dyDescent="0.2">
      <c r="A153" s="303"/>
      <c r="B153" s="303"/>
      <c r="C153" s="303"/>
      <c r="D153" s="303"/>
      <c r="E153" s="303"/>
      <c r="F153" s="303"/>
      <c r="G153" s="303"/>
      <c r="H153" s="303"/>
      <c r="I153" s="303"/>
      <c r="J153" s="303"/>
      <c r="K153" s="303"/>
      <c r="L153" s="303"/>
    </row>
    <row r="154" spans="1:12" x14ac:dyDescent="0.2">
      <c r="A154" s="303"/>
      <c r="B154" s="303"/>
      <c r="C154" s="303"/>
      <c r="D154" s="303"/>
      <c r="E154" s="303"/>
      <c r="F154" s="303"/>
      <c r="G154" s="303"/>
      <c r="H154" s="303"/>
      <c r="I154" s="303"/>
      <c r="J154" s="303"/>
      <c r="K154" s="303"/>
      <c r="L154" s="303"/>
    </row>
    <row r="155" spans="1:12" x14ac:dyDescent="0.2">
      <c r="A155" s="303"/>
      <c r="B155" s="303"/>
      <c r="C155" s="303"/>
      <c r="D155" s="303"/>
      <c r="E155" s="303"/>
      <c r="F155" s="303"/>
      <c r="G155" s="303"/>
      <c r="H155" s="303"/>
      <c r="I155" s="303"/>
      <c r="J155" s="303"/>
      <c r="K155" s="303"/>
      <c r="L155" s="303"/>
    </row>
    <row r="156" spans="1:12" x14ac:dyDescent="0.2">
      <c r="A156" s="303"/>
      <c r="B156" s="303"/>
      <c r="C156" s="303"/>
      <c r="D156" s="303"/>
      <c r="E156" s="303"/>
      <c r="F156" s="303"/>
      <c r="G156" s="303"/>
      <c r="H156" s="303"/>
      <c r="I156" s="303"/>
      <c r="J156" s="303"/>
      <c r="K156" s="303"/>
      <c r="L156" s="303"/>
    </row>
    <row r="157" spans="1:12" x14ac:dyDescent="0.2">
      <c r="A157" s="303"/>
      <c r="B157" s="303"/>
      <c r="C157" s="303"/>
      <c r="D157" s="303"/>
      <c r="E157" s="303"/>
      <c r="F157" s="303"/>
      <c r="G157" s="303"/>
      <c r="H157" s="303"/>
      <c r="I157" s="303"/>
      <c r="J157" s="303"/>
      <c r="K157" s="303"/>
      <c r="L157" s="303"/>
    </row>
    <row r="158" spans="1:12" x14ac:dyDescent="0.2">
      <c r="A158" s="303"/>
      <c r="B158" s="303"/>
      <c r="C158" s="303"/>
      <c r="D158" s="303"/>
      <c r="E158" s="303"/>
      <c r="F158" s="303"/>
      <c r="G158" s="303"/>
      <c r="H158" s="303"/>
      <c r="I158" s="303"/>
      <c r="J158" s="303"/>
      <c r="K158" s="303"/>
      <c r="L158" s="303"/>
    </row>
    <row r="159" spans="1:12" x14ac:dyDescent="0.2">
      <c r="A159" s="303"/>
      <c r="B159" s="303"/>
      <c r="C159" s="303"/>
      <c r="D159" s="303"/>
      <c r="E159" s="303"/>
      <c r="F159" s="303"/>
      <c r="G159" s="303"/>
      <c r="H159" s="303"/>
      <c r="I159" s="303"/>
      <c r="J159" s="303"/>
      <c r="K159" s="303"/>
      <c r="L159" s="303"/>
    </row>
    <row r="160" spans="1:12" x14ac:dyDescent="0.2">
      <c r="A160" s="303"/>
      <c r="B160" s="303"/>
      <c r="C160" s="303"/>
      <c r="D160" s="303"/>
      <c r="E160" s="303"/>
      <c r="F160" s="303"/>
      <c r="G160" s="303"/>
      <c r="H160" s="303"/>
      <c r="I160" s="303"/>
      <c r="J160" s="303"/>
      <c r="K160" s="303"/>
      <c r="L160" s="303"/>
    </row>
    <row r="161" spans="1:12" x14ac:dyDescent="0.2">
      <c r="A161" s="303"/>
      <c r="B161" s="303"/>
      <c r="C161" s="303"/>
      <c r="D161" s="303"/>
      <c r="E161" s="303"/>
      <c r="F161" s="303"/>
      <c r="G161" s="303"/>
      <c r="H161" s="303"/>
      <c r="I161" s="303"/>
      <c r="J161" s="303"/>
      <c r="K161" s="303"/>
      <c r="L161" s="303"/>
    </row>
    <row r="162" spans="1:12" x14ac:dyDescent="0.2">
      <c r="A162" s="303"/>
      <c r="B162" s="303"/>
      <c r="C162" s="303"/>
      <c r="D162" s="303"/>
      <c r="E162" s="303"/>
      <c r="F162" s="303"/>
      <c r="G162" s="303"/>
      <c r="H162" s="303"/>
      <c r="I162" s="303"/>
      <c r="J162" s="303"/>
      <c r="K162" s="303"/>
      <c r="L162" s="303"/>
    </row>
    <row r="163" spans="1:12" x14ac:dyDescent="0.2">
      <c r="A163" s="303"/>
      <c r="B163" s="303"/>
      <c r="C163" s="303"/>
      <c r="D163" s="303"/>
      <c r="E163" s="303"/>
      <c r="F163" s="303"/>
      <c r="G163" s="303"/>
      <c r="H163" s="303"/>
      <c r="I163" s="303"/>
      <c r="J163" s="303"/>
      <c r="K163" s="303"/>
      <c r="L163" s="303"/>
    </row>
    <row r="164" spans="1:12" x14ac:dyDescent="0.2">
      <c r="A164" s="303"/>
      <c r="B164" s="303"/>
      <c r="C164" s="303"/>
      <c r="D164" s="303"/>
      <c r="E164" s="303"/>
      <c r="F164" s="303"/>
      <c r="G164" s="303"/>
      <c r="H164" s="303"/>
      <c r="I164" s="303"/>
      <c r="J164" s="303"/>
      <c r="K164" s="303"/>
      <c r="L164" s="303"/>
    </row>
    <row r="165" spans="1:12" x14ac:dyDescent="0.2">
      <c r="A165" s="303"/>
      <c r="B165" s="303"/>
      <c r="C165" s="303"/>
      <c r="D165" s="303"/>
      <c r="E165" s="303"/>
      <c r="F165" s="303"/>
      <c r="G165" s="303"/>
      <c r="H165" s="303"/>
      <c r="I165" s="303"/>
      <c r="J165" s="303"/>
      <c r="K165" s="303"/>
      <c r="L165" s="303"/>
    </row>
    <row r="166" spans="1:12" x14ac:dyDescent="0.2">
      <c r="A166" s="303"/>
      <c r="B166" s="303"/>
      <c r="C166" s="303"/>
      <c r="D166" s="303"/>
      <c r="E166" s="303"/>
      <c r="F166" s="303"/>
      <c r="G166" s="303"/>
      <c r="H166" s="303"/>
      <c r="I166" s="303"/>
      <c r="J166" s="303"/>
      <c r="K166" s="303"/>
      <c r="L166" s="303"/>
    </row>
    <row r="167" spans="1:12" x14ac:dyDescent="0.2">
      <c r="A167" s="303"/>
      <c r="B167" s="303"/>
      <c r="C167" s="303"/>
      <c r="D167" s="303"/>
      <c r="E167" s="303"/>
      <c r="F167" s="303"/>
      <c r="G167" s="303"/>
      <c r="H167" s="303"/>
      <c r="I167" s="303"/>
      <c r="J167" s="303"/>
      <c r="K167" s="303"/>
      <c r="L167" s="303"/>
    </row>
    <row r="168" spans="1:12" x14ac:dyDescent="0.2">
      <c r="A168" s="303"/>
      <c r="B168" s="303"/>
      <c r="C168" s="303"/>
      <c r="D168" s="303"/>
      <c r="E168" s="303"/>
      <c r="F168" s="303"/>
      <c r="G168" s="303"/>
      <c r="H168" s="303"/>
      <c r="I168" s="303"/>
      <c r="J168" s="303"/>
      <c r="K168" s="303"/>
      <c r="L168" s="303"/>
    </row>
    <row r="169" spans="1:12" x14ac:dyDescent="0.2">
      <c r="A169" s="303"/>
      <c r="B169" s="303"/>
      <c r="C169" s="303"/>
      <c r="D169" s="303"/>
      <c r="E169" s="303"/>
      <c r="F169" s="303"/>
      <c r="G169" s="303"/>
      <c r="H169" s="303"/>
      <c r="I169" s="303"/>
      <c r="J169" s="303"/>
      <c r="K169" s="303"/>
      <c r="L169" s="303"/>
    </row>
    <row r="170" spans="1:12" x14ac:dyDescent="0.2">
      <c r="A170" s="303"/>
      <c r="B170" s="303"/>
      <c r="C170" s="303"/>
      <c r="D170" s="303"/>
      <c r="E170" s="303"/>
      <c r="F170" s="303"/>
      <c r="G170" s="303"/>
      <c r="H170" s="303"/>
      <c r="I170" s="303"/>
      <c r="J170" s="303"/>
      <c r="K170" s="303"/>
      <c r="L170" s="303"/>
    </row>
    <row r="171" spans="1:12" x14ac:dyDescent="0.2">
      <c r="A171" s="303"/>
      <c r="B171" s="303"/>
      <c r="C171" s="303"/>
      <c r="D171" s="303"/>
      <c r="E171" s="303"/>
      <c r="F171" s="303"/>
      <c r="G171" s="303"/>
      <c r="H171" s="303"/>
      <c r="I171" s="303"/>
      <c r="J171" s="303"/>
      <c r="K171" s="303"/>
      <c r="L171" s="303"/>
    </row>
    <row r="172" spans="1:12" x14ac:dyDescent="0.2">
      <c r="A172" s="303"/>
      <c r="B172" s="303"/>
      <c r="C172" s="303"/>
      <c r="D172" s="303"/>
      <c r="E172" s="303"/>
      <c r="F172" s="303"/>
      <c r="G172" s="303"/>
      <c r="H172" s="303"/>
      <c r="I172" s="303"/>
      <c r="J172" s="303"/>
      <c r="K172" s="303"/>
      <c r="L172" s="303"/>
    </row>
    <row r="173" spans="1:12" x14ac:dyDescent="0.2">
      <c r="A173" s="303"/>
      <c r="B173" s="303"/>
      <c r="C173" s="303"/>
      <c r="D173" s="303"/>
      <c r="E173" s="303"/>
      <c r="F173" s="303"/>
      <c r="G173" s="303"/>
      <c r="H173" s="303"/>
      <c r="I173" s="303"/>
      <c r="J173" s="303"/>
      <c r="K173" s="303"/>
      <c r="L173" s="303"/>
    </row>
    <row r="174" spans="1:12" x14ac:dyDescent="0.2">
      <c r="A174" s="303"/>
      <c r="B174" s="303"/>
      <c r="C174" s="303"/>
      <c r="D174" s="303"/>
      <c r="E174" s="303"/>
      <c r="F174" s="303"/>
      <c r="G174" s="303"/>
      <c r="H174" s="303"/>
      <c r="I174" s="303"/>
      <c r="J174" s="303"/>
      <c r="K174" s="303"/>
      <c r="L174" s="303"/>
    </row>
    <row r="175" spans="1:12" x14ac:dyDescent="0.2">
      <c r="A175" s="303"/>
      <c r="B175" s="303"/>
      <c r="C175" s="303"/>
      <c r="D175" s="303"/>
      <c r="E175" s="303"/>
      <c r="F175" s="303"/>
      <c r="G175" s="303"/>
      <c r="H175" s="303"/>
      <c r="I175" s="303"/>
      <c r="J175" s="303"/>
      <c r="K175" s="303"/>
      <c r="L175" s="303"/>
    </row>
    <row r="176" spans="1:12" x14ac:dyDescent="0.2">
      <c r="A176" s="303"/>
      <c r="B176" s="303"/>
      <c r="C176" s="303"/>
      <c r="D176" s="303"/>
      <c r="E176" s="303"/>
      <c r="F176" s="303"/>
      <c r="G176" s="303"/>
      <c r="H176" s="303"/>
      <c r="I176" s="303"/>
      <c r="J176" s="303"/>
      <c r="K176" s="303"/>
      <c r="L176" s="303"/>
    </row>
    <row r="177" spans="1:12" x14ac:dyDescent="0.2">
      <c r="A177" s="303"/>
      <c r="B177" s="303"/>
      <c r="C177" s="303"/>
      <c r="D177" s="303"/>
      <c r="E177" s="303"/>
      <c r="F177" s="303"/>
      <c r="G177" s="303"/>
      <c r="H177" s="303"/>
      <c r="I177" s="303"/>
      <c r="J177" s="303"/>
      <c r="K177" s="303"/>
      <c r="L177" s="303"/>
    </row>
    <row r="178" spans="1:12" x14ac:dyDescent="0.2">
      <c r="A178" s="303"/>
      <c r="B178" s="303"/>
      <c r="C178" s="303"/>
      <c r="D178" s="303"/>
      <c r="E178" s="303"/>
      <c r="F178" s="303"/>
      <c r="G178" s="303"/>
      <c r="H178" s="303"/>
      <c r="I178" s="303"/>
      <c r="J178" s="303"/>
      <c r="K178" s="303"/>
      <c r="L178" s="303"/>
    </row>
    <row r="179" spans="1:12" x14ac:dyDescent="0.2">
      <c r="A179" s="303"/>
      <c r="B179" s="303"/>
      <c r="C179" s="303"/>
      <c r="D179" s="303"/>
      <c r="E179" s="303"/>
      <c r="F179" s="303"/>
      <c r="G179" s="303"/>
      <c r="H179" s="303"/>
      <c r="I179" s="303"/>
      <c r="J179" s="303"/>
      <c r="K179" s="303"/>
      <c r="L179" s="303"/>
    </row>
    <row r="180" spans="1:12" x14ac:dyDescent="0.2">
      <c r="A180" s="303"/>
      <c r="B180" s="303"/>
      <c r="C180" s="303"/>
      <c r="D180" s="303"/>
      <c r="E180" s="303"/>
      <c r="F180" s="303"/>
      <c r="G180" s="303"/>
      <c r="H180" s="303"/>
      <c r="I180" s="303"/>
      <c r="J180" s="303"/>
      <c r="K180" s="303"/>
      <c r="L180" s="303"/>
    </row>
    <row r="181" spans="1:12" x14ac:dyDescent="0.2">
      <c r="A181" s="303"/>
      <c r="B181" s="303"/>
      <c r="C181" s="303"/>
      <c r="D181" s="303"/>
      <c r="E181" s="303"/>
      <c r="F181" s="303"/>
      <c r="G181" s="303"/>
      <c r="H181" s="303"/>
      <c r="I181" s="303"/>
      <c r="J181" s="303"/>
      <c r="K181" s="303"/>
      <c r="L181" s="303"/>
    </row>
    <row r="182" spans="1:12" x14ac:dyDescent="0.2">
      <c r="A182" s="303"/>
      <c r="B182" s="303"/>
      <c r="C182" s="303"/>
      <c r="D182" s="303"/>
      <c r="E182" s="303"/>
      <c r="F182" s="303"/>
      <c r="G182" s="303"/>
      <c r="H182" s="303"/>
      <c r="I182" s="303"/>
      <c r="J182" s="303"/>
      <c r="K182" s="303"/>
      <c r="L182" s="303"/>
    </row>
    <row r="183" spans="1:12" x14ac:dyDescent="0.2">
      <c r="A183" s="303"/>
      <c r="B183" s="303"/>
      <c r="C183" s="303"/>
      <c r="D183" s="303"/>
      <c r="E183" s="303"/>
      <c r="F183" s="303"/>
      <c r="G183" s="303"/>
      <c r="H183" s="303"/>
      <c r="I183" s="303"/>
      <c r="J183" s="303"/>
      <c r="K183" s="303"/>
      <c r="L183" s="303"/>
    </row>
    <row r="184" spans="1:12" x14ac:dyDescent="0.2">
      <c r="A184" s="303"/>
      <c r="B184" s="303"/>
      <c r="C184" s="303"/>
      <c r="D184" s="303"/>
      <c r="E184" s="303"/>
      <c r="F184" s="303"/>
      <c r="G184" s="303"/>
      <c r="H184" s="303"/>
      <c r="I184" s="303"/>
      <c r="J184" s="303"/>
      <c r="K184" s="303"/>
      <c r="L184" s="303"/>
    </row>
    <row r="185" spans="1:12" x14ac:dyDescent="0.2">
      <c r="A185" s="303"/>
      <c r="B185" s="303"/>
      <c r="C185" s="303"/>
      <c r="D185" s="303"/>
      <c r="E185" s="303"/>
      <c r="F185" s="303"/>
      <c r="G185" s="303"/>
      <c r="H185" s="303"/>
      <c r="I185" s="303"/>
      <c r="J185" s="303"/>
      <c r="K185" s="303"/>
      <c r="L185" s="303"/>
    </row>
    <row r="186" spans="1:12" x14ac:dyDescent="0.2">
      <c r="A186" s="303"/>
      <c r="B186" s="303"/>
      <c r="C186" s="303"/>
      <c r="D186" s="303"/>
      <c r="E186" s="303"/>
      <c r="F186" s="303"/>
      <c r="G186" s="303"/>
      <c r="H186" s="303"/>
      <c r="I186" s="303"/>
      <c r="J186" s="303"/>
      <c r="K186" s="303"/>
      <c r="L186" s="303"/>
    </row>
    <row r="187" spans="1:12" x14ac:dyDescent="0.2">
      <c r="A187" s="303"/>
      <c r="B187" s="303"/>
      <c r="C187" s="303"/>
      <c r="D187" s="303"/>
      <c r="E187" s="303"/>
      <c r="F187" s="303"/>
      <c r="G187" s="303"/>
      <c r="H187" s="303"/>
      <c r="I187" s="303"/>
      <c r="J187" s="303"/>
      <c r="K187" s="303"/>
      <c r="L187" s="303"/>
    </row>
    <row r="188" spans="1:12" x14ac:dyDescent="0.2">
      <c r="A188" s="303"/>
      <c r="B188" s="303"/>
      <c r="C188" s="303"/>
      <c r="D188" s="303"/>
      <c r="E188" s="303"/>
      <c r="F188" s="303"/>
      <c r="G188" s="303"/>
      <c r="H188" s="303"/>
      <c r="I188" s="303"/>
      <c r="J188" s="303"/>
      <c r="K188" s="303"/>
      <c r="L188" s="303"/>
    </row>
    <row r="189" spans="1:12" x14ac:dyDescent="0.2">
      <c r="A189" s="303"/>
      <c r="B189" s="303"/>
      <c r="C189" s="303"/>
      <c r="D189" s="303"/>
      <c r="E189" s="303"/>
      <c r="F189" s="303"/>
      <c r="G189" s="303"/>
      <c r="H189" s="303"/>
      <c r="I189" s="303"/>
      <c r="J189" s="303"/>
      <c r="K189" s="303"/>
      <c r="L189" s="303"/>
    </row>
    <row r="190" spans="1:12" x14ac:dyDescent="0.2">
      <c r="A190" s="303"/>
      <c r="B190" s="303"/>
      <c r="C190" s="303"/>
      <c r="D190" s="303"/>
      <c r="E190" s="303"/>
      <c r="F190" s="303"/>
      <c r="G190" s="303"/>
      <c r="H190" s="303"/>
      <c r="I190" s="303"/>
      <c r="J190" s="303"/>
      <c r="K190" s="303"/>
      <c r="L190" s="303"/>
    </row>
    <row r="191" spans="1:12" x14ac:dyDescent="0.2">
      <c r="A191" s="303"/>
      <c r="B191" s="303"/>
      <c r="C191" s="303"/>
      <c r="D191" s="303"/>
      <c r="E191" s="303"/>
      <c r="F191" s="303"/>
      <c r="G191" s="303"/>
      <c r="H191" s="303"/>
      <c r="I191" s="303"/>
      <c r="J191" s="303"/>
      <c r="K191" s="303"/>
      <c r="L191" s="303"/>
    </row>
    <row r="192" spans="1:12" x14ac:dyDescent="0.2">
      <c r="A192" s="303"/>
      <c r="B192" s="303"/>
      <c r="C192" s="303"/>
      <c r="D192" s="303"/>
      <c r="E192" s="303"/>
      <c r="F192" s="303"/>
      <c r="G192" s="303"/>
      <c r="H192" s="303"/>
      <c r="I192" s="303"/>
      <c r="J192" s="303"/>
      <c r="K192" s="303"/>
      <c r="L192" s="303"/>
    </row>
    <row r="193" spans="1:12" x14ac:dyDescent="0.2">
      <c r="A193" s="303"/>
      <c r="B193" s="303"/>
      <c r="C193" s="303"/>
      <c r="D193" s="303"/>
      <c r="E193" s="303"/>
      <c r="F193" s="303"/>
      <c r="G193" s="303"/>
      <c r="H193" s="303"/>
      <c r="I193" s="303"/>
      <c r="J193" s="303"/>
      <c r="K193" s="303"/>
      <c r="L193" s="303"/>
    </row>
    <row r="194" spans="1:12" x14ac:dyDescent="0.2">
      <c r="A194" s="303"/>
      <c r="B194" s="303"/>
      <c r="C194" s="303"/>
      <c r="D194" s="303"/>
      <c r="E194" s="303"/>
      <c r="F194" s="303"/>
      <c r="G194" s="303"/>
      <c r="H194" s="303"/>
      <c r="I194" s="303"/>
      <c r="J194" s="303"/>
      <c r="K194" s="303"/>
      <c r="L194" s="303"/>
    </row>
    <row r="195" spans="1:12" x14ac:dyDescent="0.2">
      <c r="A195" s="303"/>
      <c r="B195" s="303"/>
      <c r="C195" s="303"/>
      <c r="D195" s="303"/>
      <c r="E195" s="303"/>
      <c r="F195" s="303"/>
      <c r="G195" s="303"/>
      <c r="H195" s="303"/>
      <c r="I195" s="303"/>
      <c r="J195" s="303"/>
      <c r="K195" s="303"/>
      <c r="L195" s="303"/>
    </row>
    <row r="196" spans="1:12" x14ac:dyDescent="0.2">
      <c r="A196" s="303"/>
      <c r="B196" s="303"/>
      <c r="C196" s="303"/>
      <c r="D196" s="303"/>
      <c r="E196" s="303"/>
      <c r="F196" s="303"/>
      <c r="G196" s="303"/>
      <c r="H196" s="303"/>
      <c r="I196" s="303"/>
      <c r="J196" s="303"/>
      <c r="K196" s="303"/>
      <c r="L196" s="303"/>
    </row>
    <row r="197" spans="1:12" x14ac:dyDescent="0.2">
      <c r="A197" s="303"/>
      <c r="B197" s="303"/>
      <c r="C197" s="303"/>
      <c r="D197" s="303"/>
      <c r="E197" s="303"/>
      <c r="F197" s="303"/>
      <c r="G197" s="303"/>
      <c r="H197" s="303"/>
      <c r="I197" s="303"/>
      <c r="J197" s="303"/>
      <c r="K197" s="303"/>
      <c r="L197" s="303"/>
    </row>
    <row r="198" spans="1:12" x14ac:dyDescent="0.2">
      <c r="A198" s="303"/>
      <c r="B198" s="303"/>
      <c r="C198" s="303"/>
      <c r="D198" s="303"/>
      <c r="E198" s="303"/>
      <c r="F198" s="303"/>
      <c r="G198" s="303"/>
      <c r="H198" s="303"/>
      <c r="I198" s="303"/>
      <c r="J198" s="303"/>
      <c r="K198" s="303"/>
      <c r="L198" s="303"/>
    </row>
    <row r="199" spans="1:12" x14ac:dyDescent="0.2">
      <c r="A199" s="303"/>
      <c r="B199" s="303"/>
      <c r="C199" s="303"/>
      <c r="D199" s="303"/>
      <c r="E199" s="303"/>
      <c r="F199" s="303"/>
      <c r="G199" s="303"/>
      <c r="H199" s="303"/>
      <c r="I199" s="303"/>
      <c r="J199" s="303"/>
      <c r="K199" s="303"/>
      <c r="L199" s="303"/>
    </row>
    <row r="200" spans="1:12" x14ac:dyDescent="0.2">
      <c r="A200" s="303"/>
      <c r="B200" s="303"/>
      <c r="C200" s="303"/>
      <c r="D200" s="303"/>
      <c r="E200" s="303"/>
      <c r="F200" s="303"/>
      <c r="G200" s="303"/>
      <c r="H200" s="303"/>
      <c r="I200" s="303"/>
      <c r="J200" s="303"/>
      <c r="K200" s="303"/>
      <c r="L200" s="303"/>
    </row>
    <row r="201" spans="1:12" x14ac:dyDescent="0.2">
      <c r="A201" s="303"/>
      <c r="B201" s="303"/>
      <c r="C201" s="303"/>
      <c r="D201" s="303"/>
      <c r="E201" s="303"/>
      <c r="F201" s="303"/>
      <c r="G201" s="303"/>
      <c r="H201" s="303"/>
      <c r="I201" s="303"/>
      <c r="J201" s="303"/>
      <c r="K201" s="303"/>
      <c r="L201" s="303"/>
    </row>
    <row r="202" spans="1:12" x14ac:dyDescent="0.2">
      <c r="A202" s="303"/>
      <c r="B202" s="303"/>
      <c r="C202" s="303"/>
      <c r="D202" s="303"/>
      <c r="E202" s="303"/>
      <c r="F202" s="303"/>
      <c r="G202" s="303"/>
      <c r="H202" s="303"/>
      <c r="I202" s="303"/>
      <c r="J202" s="303"/>
      <c r="K202" s="303"/>
      <c r="L202" s="303"/>
    </row>
    <row r="203" spans="1:12" x14ac:dyDescent="0.2">
      <c r="A203" s="303"/>
      <c r="B203" s="303"/>
      <c r="C203" s="303"/>
      <c r="D203" s="303"/>
      <c r="E203" s="303"/>
      <c r="F203" s="303"/>
      <c r="G203" s="303"/>
      <c r="H203" s="303"/>
      <c r="I203" s="303"/>
      <c r="J203" s="303"/>
      <c r="K203" s="303"/>
      <c r="L203" s="303"/>
    </row>
    <row r="204" spans="1:12" x14ac:dyDescent="0.2">
      <c r="A204" s="303"/>
      <c r="B204" s="303"/>
      <c r="C204" s="303"/>
      <c r="D204" s="303"/>
      <c r="E204" s="303"/>
      <c r="F204" s="303"/>
      <c r="G204" s="303"/>
      <c r="H204" s="303"/>
      <c r="I204" s="303"/>
      <c r="J204" s="303"/>
      <c r="K204" s="303"/>
      <c r="L204" s="303"/>
    </row>
    <row r="205" spans="1:12" x14ac:dyDescent="0.2">
      <c r="A205" s="303"/>
      <c r="B205" s="303"/>
      <c r="C205" s="303"/>
      <c r="D205" s="303"/>
      <c r="E205" s="303"/>
      <c r="F205" s="303"/>
      <c r="G205" s="303"/>
      <c r="H205" s="303"/>
      <c r="I205" s="303"/>
      <c r="J205" s="303"/>
      <c r="K205" s="303"/>
      <c r="L205" s="303"/>
    </row>
    <row r="206" spans="1:12" x14ac:dyDescent="0.2">
      <c r="A206" s="303"/>
      <c r="B206" s="303"/>
      <c r="C206" s="303"/>
      <c r="D206" s="303"/>
      <c r="E206" s="303"/>
      <c r="F206" s="303"/>
      <c r="G206" s="303"/>
      <c r="H206" s="303"/>
      <c r="I206" s="303"/>
      <c r="J206" s="303"/>
      <c r="K206" s="303"/>
      <c r="L206" s="303"/>
    </row>
    <row r="207" spans="1:12" x14ac:dyDescent="0.2">
      <c r="A207" s="303"/>
      <c r="B207" s="303"/>
      <c r="C207" s="303"/>
      <c r="D207" s="303"/>
      <c r="E207" s="303"/>
      <c r="F207" s="303"/>
      <c r="G207" s="303"/>
      <c r="H207" s="303"/>
      <c r="I207" s="303"/>
      <c r="J207" s="303"/>
      <c r="K207" s="303"/>
      <c r="L207" s="303"/>
    </row>
  </sheetData>
  <sheetProtection algorithmName="SHA-512" hashValue="LwN13w31EiMP0XmKPxlKf1ZyFhsE5Oxr3cnN2Yn18THC0WdWeLs+txu0Ba7hv12Zw6lHZ6ivMuqqDoAjmvIYHA==" saltValue="/QCbNo0OfHjfYlKPpIXbMQ==" spinCount="100000" sheet="1" formatCells="0" formatColumns="0" selectLockedCells="1" autoFilter="0"/>
  <mergeCells count="1">
    <mergeCell ref="A1:E1"/>
  </mergeCells>
  <pageMargins left="0.31496062992125984" right="0.31496062992125984" top="0.74803149606299213" bottom="0.74803149606299213" header="0.31496062992125984" footer="0.31496062992125984"/>
  <pageSetup paperSize="8" scale="84" fitToHeight="0" orientation="landscape" r:id="rId1"/>
  <headerFooter>
    <oddHeader>&amp;C&amp;"Arial,Normal"&amp;12CARBON LEAKAGE INDIRECT
EMISSIONS INDIRECTES DE 2025</oddHeader>
    <oddFooter>&amp;L
V 1.1
&amp;C&amp;F&amp;R&amp;P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9">
    <pageSetUpPr fitToPage="1"/>
  </sheetPr>
  <dimension ref="A1:H27"/>
  <sheetViews>
    <sheetView view="pageLayout" topLeftCell="A19" zoomScale="145" zoomScaleNormal="59" zoomScalePageLayoutView="145" workbookViewId="0">
      <selection activeCell="E33" sqref="E33"/>
    </sheetView>
  </sheetViews>
  <sheetFormatPr baseColWidth="10" defaultColWidth="11.5703125" defaultRowHeight="12.75" x14ac:dyDescent="0.2"/>
  <cols>
    <col min="1" max="1" width="2.5703125" style="2" customWidth="1"/>
    <col min="2" max="6" width="11.5703125" style="2" customWidth="1"/>
    <col min="7" max="7" width="21.5703125" style="2" customWidth="1"/>
    <col min="8" max="8" width="4" style="2" customWidth="1"/>
    <col min="9" max="16384" width="11.5703125" style="2"/>
  </cols>
  <sheetData>
    <row r="1" spans="1:8" ht="13.5" thickBot="1" x14ac:dyDescent="0.25">
      <c r="A1" s="1"/>
      <c r="B1" s="20"/>
      <c r="C1" s="20"/>
      <c r="D1" s="20"/>
      <c r="E1" s="20"/>
      <c r="F1" s="20"/>
      <c r="G1" s="20"/>
      <c r="H1" s="21"/>
    </row>
    <row r="2" spans="1:8" ht="15" customHeight="1" thickBot="1" x14ac:dyDescent="0.25">
      <c r="A2" s="3"/>
      <c r="B2" s="338" t="s">
        <v>21</v>
      </c>
      <c r="C2" s="339"/>
      <c r="D2" s="339"/>
      <c r="E2" s="339"/>
      <c r="F2" s="339"/>
      <c r="G2" s="340"/>
      <c r="H2" s="5"/>
    </row>
    <row r="3" spans="1:8" x14ac:dyDescent="0.2">
      <c r="A3" s="3"/>
      <c r="H3" s="5"/>
    </row>
    <row r="4" spans="1:8" x14ac:dyDescent="0.2">
      <c r="A4" s="3"/>
      <c r="H4" s="5"/>
    </row>
    <row r="5" spans="1:8" ht="14.45" customHeight="1" x14ac:dyDescent="0.2">
      <c r="A5" s="3"/>
      <c r="B5" s="32" t="s">
        <v>22</v>
      </c>
      <c r="H5" s="5"/>
    </row>
    <row r="6" spans="1:8" ht="14.45" customHeight="1" x14ac:dyDescent="0.2">
      <c r="A6" s="3"/>
      <c r="B6" s="32"/>
      <c r="H6" s="5"/>
    </row>
    <row r="7" spans="1:8" ht="36.6" customHeight="1" x14ac:dyDescent="0.2">
      <c r="A7" s="3"/>
      <c r="B7" s="363" t="s">
        <v>1044</v>
      </c>
      <c r="C7" s="363"/>
      <c r="D7" s="363"/>
      <c r="E7" s="363"/>
      <c r="F7" s="363"/>
      <c r="G7" s="363"/>
      <c r="H7" s="5"/>
    </row>
    <row r="8" spans="1:8" ht="14.45" customHeight="1" x14ac:dyDescent="0.2">
      <c r="A8" s="3"/>
      <c r="H8" s="5"/>
    </row>
    <row r="9" spans="1:8" ht="28.7" customHeight="1" x14ac:dyDescent="0.2">
      <c r="A9" s="3"/>
      <c r="B9" s="363" t="s">
        <v>1045</v>
      </c>
      <c r="C9" s="363"/>
      <c r="D9" s="363"/>
      <c r="E9" s="363"/>
      <c r="F9" s="363"/>
      <c r="G9" s="363"/>
      <c r="H9" s="5"/>
    </row>
    <row r="10" spans="1:8" ht="14.45" customHeight="1" x14ac:dyDescent="0.2">
      <c r="A10" s="3"/>
      <c r="H10" s="5"/>
    </row>
    <row r="11" spans="1:8" ht="29.45" customHeight="1" x14ac:dyDescent="0.2">
      <c r="A11" s="3"/>
      <c r="B11" s="363" t="s">
        <v>1046</v>
      </c>
      <c r="C11" s="363"/>
      <c r="D11" s="363"/>
      <c r="E11" s="363"/>
      <c r="F11" s="363"/>
      <c r="G11" s="363"/>
      <c r="H11" s="5"/>
    </row>
    <row r="12" spans="1:8" ht="14.45" customHeight="1" x14ac:dyDescent="0.2">
      <c r="A12" s="3"/>
      <c r="H12" s="5"/>
    </row>
    <row r="13" spans="1:8" ht="28.7" customHeight="1" x14ac:dyDescent="0.2">
      <c r="A13" s="3"/>
      <c r="B13" s="363" t="s">
        <v>1047</v>
      </c>
      <c r="C13" s="363"/>
      <c r="D13" s="363"/>
      <c r="E13" s="363"/>
      <c r="F13" s="363"/>
      <c r="G13" s="363"/>
      <c r="H13" s="5"/>
    </row>
    <row r="14" spans="1:8" ht="14.45" customHeight="1" x14ac:dyDescent="0.2">
      <c r="A14" s="3"/>
      <c r="H14" s="5"/>
    </row>
    <row r="15" spans="1:8" ht="14.45" customHeight="1" x14ac:dyDescent="0.2">
      <c r="A15" s="3"/>
      <c r="B15" s="364" t="s">
        <v>1112</v>
      </c>
      <c r="C15" s="364"/>
      <c r="D15" s="364"/>
      <c r="E15" s="364"/>
      <c r="F15" s="364"/>
      <c r="G15" s="364"/>
      <c r="H15" s="5"/>
    </row>
    <row r="16" spans="1:8" ht="29.45" customHeight="1" x14ac:dyDescent="0.2">
      <c r="A16" s="3"/>
      <c r="B16" s="363" t="s">
        <v>1048</v>
      </c>
      <c r="C16" s="363"/>
      <c r="D16" s="363"/>
      <c r="E16" s="363"/>
      <c r="F16" s="363"/>
      <c r="G16" s="363"/>
      <c r="H16" s="5"/>
    </row>
    <row r="17" spans="1:8" ht="14.45" customHeight="1" x14ac:dyDescent="0.2">
      <c r="A17" s="3"/>
      <c r="B17" s="33"/>
      <c r="C17" s="33"/>
      <c r="H17" s="5"/>
    </row>
    <row r="18" spans="1:8" ht="14.45" customHeight="1" x14ac:dyDescent="0.2">
      <c r="A18" s="3"/>
      <c r="B18" s="364" t="s">
        <v>23</v>
      </c>
      <c r="C18" s="364"/>
      <c r="D18" s="364"/>
      <c r="E18" s="364"/>
      <c r="F18" s="364"/>
      <c r="G18" s="364"/>
      <c r="H18" s="5"/>
    </row>
    <row r="19" spans="1:8" ht="33.6" customHeight="1" x14ac:dyDescent="0.2">
      <c r="A19" s="3"/>
      <c r="B19" s="365" t="s">
        <v>1113</v>
      </c>
      <c r="C19" s="365"/>
      <c r="D19" s="365"/>
      <c r="E19" s="365"/>
      <c r="F19" s="365"/>
      <c r="G19" s="365"/>
      <c r="H19" s="5"/>
    </row>
    <row r="20" spans="1:8" ht="117.6" customHeight="1" x14ac:dyDescent="0.2">
      <c r="A20" s="3"/>
      <c r="B20" s="363" t="s">
        <v>1108</v>
      </c>
      <c r="C20" s="363"/>
      <c r="D20" s="363"/>
      <c r="E20" s="363"/>
      <c r="F20" s="363"/>
      <c r="G20" s="363"/>
      <c r="H20" s="5"/>
    </row>
    <row r="21" spans="1:8" x14ac:dyDescent="0.2">
      <c r="A21" s="3"/>
      <c r="H21" s="5"/>
    </row>
    <row r="22" spans="1:8" ht="77.45" customHeight="1" x14ac:dyDescent="0.2">
      <c r="A22" s="3"/>
      <c r="B22" s="363" t="s">
        <v>1055</v>
      </c>
      <c r="C22" s="363"/>
      <c r="D22" s="363"/>
      <c r="E22" s="363"/>
      <c r="F22" s="363"/>
      <c r="G22" s="363"/>
      <c r="H22" s="5"/>
    </row>
    <row r="23" spans="1:8" x14ac:dyDescent="0.2">
      <c r="A23" s="3"/>
      <c r="H23" s="5"/>
    </row>
    <row r="24" spans="1:8" ht="28.35" customHeight="1" x14ac:dyDescent="0.2">
      <c r="A24" s="3"/>
      <c r="B24" s="363" t="s">
        <v>1053</v>
      </c>
      <c r="C24" s="363"/>
      <c r="D24" s="363"/>
      <c r="E24" s="363"/>
      <c r="F24" s="363"/>
      <c r="G24" s="363"/>
      <c r="H24" s="5"/>
    </row>
    <row r="25" spans="1:8" x14ac:dyDescent="0.2">
      <c r="A25" s="3"/>
      <c r="H25" s="5"/>
    </row>
    <row r="26" spans="1:8" x14ac:dyDescent="0.2">
      <c r="A26" s="3"/>
      <c r="H26" s="5"/>
    </row>
    <row r="27" spans="1:8" ht="13.5" thickBot="1" x14ac:dyDescent="0.25">
      <c r="A27" s="7"/>
      <c r="B27" s="8"/>
      <c r="C27" s="8"/>
      <c r="D27" s="8"/>
      <c r="E27" s="8"/>
      <c r="F27" s="8"/>
      <c r="G27" s="8"/>
      <c r="H27" s="9">
        <v>4</v>
      </c>
    </row>
  </sheetData>
  <sheetProtection algorithmName="SHA-512" hashValue="bHqCuCicoIy3YnL6+199ZY40jllaoKhWmYi+cRggk/nkcn+YdGwdnBMshOIm+O/qV1elwLZeSmIg4OARQfQxgw==" saltValue="wAsnzgq2+w51j5j/XcktrQ==" spinCount="100000" sheet="1" selectLockedCells="1" selectUnlockedCells="1"/>
  <mergeCells count="12">
    <mergeCell ref="B2:G2"/>
    <mergeCell ref="B7:G7"/>
    <mergeCell ref="B9:G9"/>
    <mergeCell ref="B11:G11"/>
    <mergeCell ref="B13:G13"/>
    <mergeCell ref="B22:G22"/>
    <mergeCell ref="B24:G24"/>
    <mergeCell ref="B15:G15"/>
    <mergeCell ref="B16:G16"/>
    <mergeCell ref="B18:G18"/>
    <mergeCell ref="B19:G19"/>
    <mergeCell ref="B20:G20"/>
  </mergeCells>
  <printOptions horizontalCentered="1" verticalCentered="1"/>
  <pageMargins left="0.43307086614173229" right="0.23622047244094491" top="0.74803149606299213" bottom="0.74803149606299213" header="0.31496062992125984" footer="0.31496062992125984"/>
  <pageSetup paperSize="9" fitToHeight="0" orientation="portrait" r:id="rId1"/>
  <headerFooter>
    <oddHeader>&amp;C&amp;"Arial,Normal"&amp;12CARBON LEAKAGE INDIRECT
EMISSIONS INDIRECTES DE 2025</oddHeader>
    <oddFooter>&amp;LV 1.1
&amp;C&amp;F&amp;R&amp;P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6"/>
  <dimension ref="A1:L32"/>
  <sheetViews>
    <sheetView view="pageLayout" zoomScaleNormal="44" workbookViewId="0">
      <selection activeCell="H4" sqref="H4"/>
    </sheetView>
  </sheetViews>
  <sheetFormatPr baseColWidth="10" defaultColWidth="11.42578125" defaultRowHeight="15" x14ac:dyDescent="0.25"/>
  <cols>
    <col min="1" max="1" width="2.5703125" customWidth="1"/>
    <col min="7" max="7" width="3.140625" customWidth="1"/>
    <col min="8" max="8" width="19.5703125" customWidth="1"/>
    <col min="9" max="9" width="3.85546875" customWidth="1"/>
  </cols>
  <sheetData>
    <row r="1" spans="1:12" ht="14.45" customHeight="1" thickBot="1" x14ac:dyDescent="0.3">
      <c r="A1" s="12"/>
      <c r="B1" s="13"/>
      <c r="C1" s="13"/>
      <c r="D1" s="13"/>
      <c r="E1" s="13"/>
      <c r="F1" s="13"/>
      <c r="G1" s="13"/>
      <c r="H1" s="13"/>
      <c r="I1" s="39"/>
    </row>
    <row r="2" spans="1:12" ht="15.75" thickBot="1" x14ac:dyDescent="0.3">
      <c r="A2" s="14"/>
      <c r="B2" s="368" t="s">
        <v>24</v>
      </c>
      <c r="C2" s="369"/>
      <c r="D2" s="369"/>
      <c r="E2" s="369"/>
      <c r="F2" s="369"/>
      <c r="G2" s="369"/>
      <c r="H2" s="370"/>
      <c r="I2" s="40"/>
    </row>
    <row r="3" spans="1:12" x14ac:dyDescent="0.25">
      <c r="A3" s="14"/>
      <c r="B3" s="15"/>
      <c r="C3" s="15"/>
      <c r="D3" s="15"/>
      <c r="E3" s="15"/>
      <c r="F3" s="15"/>
      <c r="G3" s="15"/>
      <c r="H3" s="15"/>
      <c r="I3" s="40"/>
    </row>
    <row r="4" spans="1:12" ht="40.35" customHeight="1" x14ac:dyDescent="0.25">
      <c r="A4" s="14"/>
      <c r="B4" s="371" t="s">
        <v>1114</v>
      </c>
      <c r="C4" s="371"/>
      <c r="D4" s="371"/>
      <c r="E4" s="371"/>
      <c r="F4" s="371"/>
      <c r="G4" s="371"/>
      <c r="H4" s="83"/>
      <c r="I4" s="40"/>
      <c r="J4" s="19"/>
    </row>
    <row r="5" spans="1:12" ht="40.35" customHeight="1" x14ac:dyDescent="0.25">
      <c r="A5" s="14"/>
      <c r="B5" s="372" t="s">
        <v>1115</v>
      </c>
      <c r="C5" s="372"/>
      <c r="D5" s="372"/>
      <c r="E5" s="372"/>
      <c r="F5" s="372"/>
      <c r="G5" s="372"/>
      <c r="H5" s="83"/>
      <c r="I5" s="40"/>
      <c r="J5" s="19"/>
    </row>
    <row r="6" spans="1:12" ht="40.35" hidden="1" customHeight="1" x14ac:dyDescent="0.25">
      <c r="A6" s="14"/>
      <c r="B6" s="366" t="s">
        <v>1033</v>
      </c>
      <c r="C6" s="366"/>
      <c r="D6" s="366"/>
      <c r="E6" s="366"/>
      <c r="F6" s="366"/>
      <c r="G6" s="366"/>
      <c r="H6" s="158">
        <v>0</v>
      </c>
      <c r="I6" s="40"/>
      <c r="J6" s="19"/>
    </row>
    <row r="7" spans="1:12" ht="45.6" hidden="1" customHeight="1" x14ac:dyDescent="0.25">
      <c r="A7" s="14"/>
      <c r="B7" s="373" t="s">
        <v>98</v>
      </c>
      <c r="C7" s="373"/>
      <c r="D7" s="373"/>
      <c r="E7" s="373"/>
      <c r="F7" s="373"/>
      <c r="G7" s="373"/>
      <c r="H7" s="84" t="str">
        <f>IF(AND($H$4&lt;&gt;"",$H$6&lt;&gt;""),$H$4-$H$6,"")</f>
        <v/>
      </c>
      <c r="I7" s="40"/>
    </row>
    <row r="8" spans="1:12" ht="40.35" hidden="1" customHeight="1" x14ac:dyDescent="0.25">
      <c r="A8" s="14"/>
      <c r="B8" s="366" t="s">
        <v>99</v>
      </c>
      <c r="C8" s="367"/>
      <c r="D8" s="367"/>
      <c r="E8" s="367"/>
      <c r="F8" s="367"/>
      <c r="G8" s="367"/>
      <c r="H8" s="85" t="str">
        <f>IF($H$7&lt;&gt;"",$H$7/$H$4,"")</f>
        <v/>
      </c>
      <c r="I8" s="40"/>
      <c r="J8" s="19"/>
    </row>
    <row r="9" spans="1:12" x14ac:dyDescent="0.25">
      <c r="A9" s="14"/>
      <c r="B9" s="181"/>
      <c r="C9" s="181"/>
      <c r="D9" s="181"/>
      <c r="E9" s="181"/>
      <c r="F9" s="181"/>
      <c r="G9" s="181"/>
      <c r="H9" s="181"/>
      <c r="I9" s="40"/>
    </row>
    <row r="10" spans="1:12" x14ac:dyDescent="0.25">
      <c r="A10" s="14"/>
      <c r="B10" s="181"/>
      <c r="C10" s="181"/>
      <c r="D10" s="181"/>
      <c r="E10" s="181"/>
      <c r="F10" s="181"/>
      <c r="G10" s="181"/>
      <c r="H10" s="181"/>
      <c r="I10" s="40"/>
    </row>
    <row r="11" spans="1:12" x14ac:dyDescent="0.25">
      <c r="A11" s="14"/>
      <c r="B11" s="181"/>
      <c r="C11" s="181"/>
      <c r="D11" s="181"/>
      <c r="E11" s="181"/>
      <c r="F11" s="181"/>
      <c r="G11" s="181"/>
      <c r="H11" s="181"/>
      <c r="I11" s="40"/>
    </row>
    <row r="12" spans="1:12" hidden="1" x14ac:dyDescent="0.25">
      <c r="A12" s="14"/>
      <c r="B12" s="374" t="s">
        <v>25</v>
      </c>
      <c r="C12" s="374"/>
      <c r="D12" s="374"/>
      <c r="E12" s="374"/>
      <c r="F12" s="374"/>
      <c r="G12" s="374"/>
      <c r="H12" s="374"/>
      <c r="I12" s="40"/>
    </row>
    <row r="13" spans="1:12" hidden="1" x14ac:dyDescent="0.25">
      <c r="A13" s="14"/>
      <c r="B13" s="374"/>
      <c r="C13" s="374"/>
      <c r="D13" s="374"/>
      <c r="E13" s="374"/>
      <c r="F13" s="374"/>
      <c r="G13" s="374"/>
      <c r="H13" s="374"/>
      <c r="I13" s="40"/>
    </row>
    <row r="14" spans="1:12" s="72" customFormat="1" ht="102.75" hidden="1" customHeight="1" x14ac:dyDescent="0.25">
      <c r="A14" s="74"/>
      <c r="B14" s="377" t="s">
        <v>26</v>
      </c>
      <c r="C14" s="377"/>
      <c r="D14" s="377"/>
      <c r="E14" s="377"/>
      <c r="F14" s="377"/>
      <c r="G14" s="181"/>
      <c r="H14" s="182"/>
      <c r="I14" s="75"/>
      <c r="J14" s="165"/>
      <c r="K14" s="165"/>
    </row>
    <row r="15" spans="1:12" ht="14.45" hidden="1" customHeight="1" x14ac:dyDescent="0.25">
      <c r="A15" s="14"/>
      <c r="B15" s="183"/>
      <c r="C15" s="181"/>
      <c r="D15" s="183"/>
      <c r="E15" s="184"/>
      <c r="F15" s="184"/>
      <c r="G15" s="184"/>
      <c r="H15" s="184"/>
      <c r="I15" s="40"/>
      <c r="J15" s="166"/>
      <c r="K15" s="166"/>
    </row>
    <row r="16" spans="1:12" hidden="1" x14ac:dyDescent="0.25">
      <c r="A16" s="14"/>
      <c r="B16" s="181"/>
      <c r="C16" s="181"/>
      <c r="D16" s="184"/>
      <c r="E16" s="184"/>
      <c r="F16" s="184"/>
      <c r="G16" s="184"/>
      <c r="H16" s="184"/>
      <c r="I16" s="40"/>
      <c r="J16" s="166"/>
      <c r="K16" s="166"/>
      <c r="L16" s="11"/>
    </row>
    <row r="17" spans="1:11" ht="50.45" hidden="1" customHeight="1" x14ac:dyDescent="0.25">
      <c r="A17" s="14"/>
      <c r="B17" s="377" t="s">
        <v>27</v>
      </c>
      <c r="C17" s="377"/>
      <c r="D17" s="377"/>
      <c r="E17" s="377"/>
      <c r="F17" s="377"/>
      <c r="G17" s="184"/>
      <c r="H17" s="182"/>
      <c r="I17" s="40"/>
      <c r="J17" s="166"/>
      <c r="K17" s="166"/>
    </row>
    <row r="18" spans="1:11" x14ac:dyDescent="0.25">
      <c r="A18" s="14"/>
      <c r="B18" s="181"/>
      <c r="C18" s="181"/>
      <c r="D18" s="181"/>
      <c r="E18" s="185"/>
      <c r="F18" s="185"/>
      <c r="G18" s="185"/>
      <c r="H18" s="185"/>
      <c r="I18" s="40"/>
    </row>
    <row r="19" spans="1:11" x14ac:dyDescent="0.25">
      <c r="A19" s="14"/>
      <c r="B19" s="181"/>
      <c r="C19" s="181"/>
      <c r="D19" s="185"/>
      <c r="E19" s="185"/>
      <c r="F19" s="185"/>
      <c r="G19" s="185"/>
      <c r="H19" s="185"/>
      <c r="I19" s="40"/>
    </row>
    <row r="20" spans="1:11" x14ac:dyDescent="0.25">
      <c r="A20" s="14"/>
      <c r="B20" s="186"/>
      <c r="C20" s="186"/>
      <c r="D20" s="186"/>
      <c r="E20" s="186"/>
      <c r="F20" s="186"/>
      <c r="G20" s="186"/>
      <c r="H20" s="186"/>
      <c r="I20" s="40"/>
    </row>
    <row r="21" spans="1:11" x14ac:dyDescent="0.25">
      <c r="A21" s="14"/>
      <c r="B21" s="375" t="s">
        <v>28</v>
      </c>
      <c r="C21" s="375"/>
      <c r="D21" s="375"/>
      <c r="E21" s="375"/>
      <c r="F21" s="375"/>
      <c r="G21" s="375"/>
      <c r="H21" s="375"/>
      <c r="I21" s="40"/>
    </row>
    <row r="22" spans="1:11" x14ac:dyDescent="0.25">
      <c r="A22" s="16"/>
      <c r="B22" s="375"/>
      <c r="C22" s="375"/>
      <c r="D22" s="375"/>
      <c r="E22" s="375"/>
      <c r="F22" s="375"/>
      <c r="G22" s="375"/>
      <c r="H22" s="375"/>
      <c r="I22" s="40"/>
    </row>
    <row r="23" spans="1:11" x14ac:dyDescent="0.25">
      <c r="A23" s="16"/>
      <c r="B23" s="376"/>
      <c r="C23" s="376"/>
      <c r="D23" s="376"/>
      <c r="E23" s="376"/>
      <c r="F23" s="376"/>
      <c r="G23" s="376"/>
      <c r="H23" s="376"/>
      <c r="I23" s="40"/>
    </row>
    <row r="24" spans="1:11" x14ac:dyDescent="0.25">
      <c r="A24" s="16"/>
      <c r="B24" s="376"/>
      <c r="C24" s="376"/>
      <c r="D24" s="376"/>
      <c r="E24" s="376"/>
      <c r="F24" s="376"/>
      <c r="G24" s="376"/>
      <c r="H24" s="376"/>
      <c r="I24" s="40"/>
    </row>
    <row r="25" spans="1:11" x14ac:dyDescent="0.25">
      <c r="A25" s="16"/>
      <c r="B25" s="376"/>
      <c r="C25" s="376"/>
      <c r="D25" s="376"/>
      <c r="E25" s="376"/>
      <c r="F25" s="376"/>
      <c r="G25" s="376"/>
      <c r="H25" s="376"/>
      <c r="I25" s="40"/>
    </row>
    <row r="26" spans="1:11" x14ac:dyDescent="0.25">
      <c r="A26" s="14"/>
      <c r="B26" s="376"/>
      <c r="C26" s="376"/>
      <c r="D26" s="376"/>
      <c r="E26" s="376"/>
      <c r="F26" s="376"/>
      <c r="G26" s="376"/>
      <c r="H26" s="376"/>
      <c r="I26" s="40"/>
    </row>
    <row r="27" spans="1:11" x14ac:dyDescent="0.25">
      <c r="A27" s="14"/>
      <c r="B27" s="376"/>
      <c r="C27" s="376"/>
      <c r="D27" s="376"/>
      <c r="E27" s="376"/>
      <c r="F27" s="376"/>
      <c r="G27" s="376"/>
      <c r="H27" s="376"/>
      <c r="I27" s="40"/>
    </row>
    <row r="28" spans="1:11" x14ac:dyDescent="0.25">
      <c r="A28" s="14"/>
      <c r="B28" s="376"/>
      <c r="C28" s="376"/>
      <c r="D28" s="376"/>
      <c r="E28" s="376"/>
      <c r="F28" s="376"/>
      <c r="G28" s="376"/>
      <c r="H28" s="376"/>
      <c r="I28" s="40"/>
    </row>
    <row r="29" spans="1:11" ht="4.5" customHeight="1" x14ac:dyDescent="0.25">
      <c r="A29" s="14"/>
      <c r="B29" s="15"/>
      <c r="C29" s="15"/>
      <c r="D29" s="15"/>
      <c r="E29" s="15"/>
      <c r="F29" s="15"/>
      <c r="G29" s="15"/>
      <c r="H29" s="15"/>
      <c r="I29" s="40"/>
    </row>
    <row r="30" spans="1:11" hidden="1" x14ac:dyDescent="0.25">
      <c r="A30" s="14"/>
      <c r="B30" s="15"/>
      <c r="C30" s="15"/>
      <c r="D30" s="15"/>
      <c r="E30" s="15"/>
      <c r="F30" s="15"/>
      <c r="G30" s="15"/>
      <c r="H30" s="15"/>
      <c r="I30" s="40"/>
    </row>
    <row r="31" spans="1:11" hidden="1" x14ac:dyDescent="0.25">
      <c r="A31" s="14"/>
      <c r="B31" s="15"/>
      <c r="C31" s="15"/>
      <c r="D31" s="15"/>
      <c r="E31" s="15"/>
      <c r="F31" s="15"/>
      <c r="G31" s="15"/>
      <c r="H31" s="15"/>
      <c r="I31" s="40"/>
    </row>
    <row r="32" spans="1:11" ht="15.75" thickBot="1" x14ac:dyDescent="0.3">
      <c r="A32" s="17"/>
      <c r="B32" s="18"/>
      <c r="C32" s="18"/>
      <c r="D32" s="18"/>
      <c r="E32" s="18"/>
      <c r="F32" s="18"/>
      <c r="G32" s="18"/>
      <c r="H32" s="18"/>
      <c r="I32" s="9">
        <v>5</v>
      </c>
    </row>
  </sheetData>
  <sheetProtection algorithmName="SHA-512" hashValue="4wpsArZUisx4mNgquelcSQEuXX29dMMcLNn0Wfe59MMmQfUjVvAt1AvJCm2F1FAD7af1P04uZD9o7dh6UHP18g==" saltValue="0rmNoMI7mueq6iigInmevw==" spinCount="100000" sheet="1" selectLockedCells="1"/>
  <mergeCells count="11">
    <mergeCell ref="B12:H13"/>
    <mergeCell ref="B21:H22"/>
    <mergeCell ref="B23:H28"/>
    <mergeCell ref="B14:F14"/>
    <mergeCell ref="B17:F17"/>
    <mergeCell ref="B8:G8"/>
    <mergeCell ref="B2:H2"/>
    <mergeCell ref="B4:G4"/>
    <mergeCell ref="B5:G5"/>
    <mergeCell ref="B6:G6"/>
    <mergeCell ref="B7:G7"/>
  </mergeCells>
  <pageMargins left="0.78740157480314965" right="0.23622047244094491" top="0.74803149606299213" bottom="0.74803149606299213" header="0.31496062992125984" footer="0.31496062992125984"/>
  <pageSetup paperSize="9" scale="68" fitToHeight="0" orientation="portrait" r:id="rId1"/>
  <headerFooter>
    <oddHeader>&amp;C&amp;"Arial,Normal"&amp;12CARBON LEAKAGE INDIRECT
EMISSIONS INDIRECTES DE 2025</oddHeader>
    <oddFooter>&amp;LV 1.1&amp;C&amp;F&amp;R&amp;P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pageSetUpPr fitToPage="1"/>
  </sheetPr>
  <dimension ref="A1:AA1525"/>
  <sheetViews>
    <sheetView view="pageLayout" zoomScale="83" zoomScaleNormal="80" zoomScalePageLayoutView="83" workbookViewId="0">
      <selection activeCell="B13" sqref="B13"/>
    </sheetView>
  </sheetViews>
  <sheetFormatPr baseColWidth="10" defaultColWidth="11.42578125" defaultRowHeight="15" x14ac:dyDescent="0.25"/>
  <cols>
    <col min="1" max="1" width="19.140625" customWidth="1"/>
    <col min="2" max="2" width="60.28515625" style="10" customWidth="1"/>
    <col min="4" max="4" width="17.28515625" customWidth="1"/>
    <col min="5" max="5" width="24.28515625" customWidth="1"/>
    <col min="6" max="6" width="26.28515625" customWidth="1"/>
    <col min="7" max="7" width="13.85546875" hidden="1" customWidth="1"/>
    <col min="8" max="8" width="17.42578125" hidden="1" customWidth="1"/>
    <col min="9" max="9" width="16.28515625" hidden="1" customWidth="1"/>
    <col min="10" max="10" width="30.5703125" customWidth="1"/>
  </cols>
  <sheetData>
    <row r="1" spans="1:27" ht="15.75" thickBot="1" x14ac:dyDescent="0.3"/>
    <row r="2" spans="1:27" ht="21" customHeight="1" x14ac:dyDescent="0.25">
      <c r="A2" s="379" t="s">
        <v>1050</v>
      </c>
      <c r="B2" s="380"/>
      <c r="C2" s="380"/>
      <c r="D2" s="380"/>
      <c r="E2" s="380"/>
      <c r="F2" s="380"/>
      <c r="G2" s="380"/>
      <c r="H2" s="380"/>
      <c r="I2" s="380"/>
      <c r="J2" s="381"/>
    </row>
    <row r="3" spans="1:27" ht="18" customHeight="1" thickBot="1" x14ac:dyDescent="0.3">
      <c r="A3" s="382"/>
      <c r="B3" s="383"/>
      <c r="C3" s="383"/>
      <c r="D3" s="383"/>
      <c r="E3" s="383"/>
      <c r="F3" s="383"/>
      <c r="G3" s="383"/>
      <c r="H3" s="383"/>
      <c r="I3" s="383"/>
      <c r="J3" s="384"/>
    </row>
    <row r="4" spans="1:27" s="48" customFormat="1" ht="12" x14ac:dyDescent="0.2">
      <c r="A4" s="61"/>
      <c r="C4" s="60"/>
      <c r="D4" s="60"/>
      <c r="E4" s="60"/>
      <c r="F4" s="60"/>
      <c r="G4" s="60"/>
      <c r="H4" s="60"/>
      <c r="I4" s="172"/>
    </row>
    <row r="5" spans="1:27" ht="171.75" customHeight="1" x14ac:dyDescent="0.25">
      <c r="A5" s="90" t="s">
        <v>29</v>
      </c>
      <c r="B5" s="50" t="s">
        <v>30</v>
      </c>
      <c r="C5" s="71" t="s">
        <v>31</v>
      </c>
      <c r="D5" s="71" t="s">
        <v>1037</v>
      </c>
      <c r="E5" s="151" t="s">
        <v>1120</v>
      </c>
      <c r="F5" s="174" t="s">
        <v>1039</v>
      </c>
      <c r="G5" s="174" t="s">
        <v>1041</v>
      </c>
      <c r="H5" s="174"/>
      <c r="I5" s="175" t="s">
        <v>32</v>
      </c>
      <c r="J5" s="176" t="s">
        <v>1038</v>
      </c>
    </row>
    <row r="6" spans="1:27" ht="51" customHeight="1" x14ac:dyDescent="0.25">
      <c r="A6" s="99"/>
      <c r="B6" s="295" t="str">
        <f>IF(A6="","",VLOOKUP($A6,PRODCOM!$A$5:$B$417,2))</f>
        <v/>
      </c>
      <c r="C6" s="273" t="str">
        <f>IF(A6="","",VLOOKUP($A6,PRODCOM!$A$5:$E$417,5))</f>
        <v/>
      </c>
      <c r="D6" s="153" t="str">
        <f>IF(J6= "Non", VLOOKUP($A6,PRODCOM!$A$5:$D$417,4),"")</f>
        <v/>
      </c>
      <c r="E6" s="98"/>
      <c r="F6" s="177" t="str">
        <f>IF(C6="","",VLOOKUP($A6,PRODCOM!$A$5:$D417,4))</f>
        <v/>
      </c>
      <c r="G6" s="178" t="str">
        <f>IF(D6="","",VLOOKUP($A6,PRODCOM!$A$5:$D417,3))</f>
        <v/>
      </c>
      <c r="H6" s="178"/>
      <c r="I6" s="179" t="str">
        <f>IF(E6&lt;&gt;"",E6,"")</f>
        <v/>
      </c>
      <c r="J6" s="287" t="str">
        <f>IF(A6="","",VLOOKUP($A6,PRODCOM!$A$5:$F$417,6))</f>
        <v/>
      </c>
      <c r="K6" s="59"/>
      <c r="L6" s="59"/>
      <c r="M6" s="59"/>
      <c r="N6" s="59"/>
      <c r="O6" s="59"/>
      <c r="P6" s="59"/>
      <c r="Q6" s="59"/>
      <c r="R6" s="59"/>
      <c r="S6" s="59"/>
      <c r="T6" s="59"/>
      <c r="U6" s="59"/>
      <c r="V6" s="59"/>
      <c r="W6" s="59"/>
      <c r="X6" s="59"/>
      <c r="Y6" s="59" t="str">
        <f>IF(S6&lt;&gt;"",IF(X6&lt;&gt;"",IF(X6&lt;=0.1,S6,(X6+1)*S6),S6),"")</f>
        <v/>
      </c>
      <c r="Z6" s="59"/>
      <c r="AA6" s="59"/>
    </row>
    <row r="7" spans="1:27" ht="57.95" customHeight="1" x14ac:dyDescent="0.25">
      <c r="A7" s="99"/>
      <c r="B7" s="295" t="str">
        <f>IF(A7="","",VLOOKUP($A7,PRODCOM!$A$5:$B$417,2))</f>
        <v/>
      </c>
      <c r="C7" s="273" t="str">
        <f>IF(A7="","",VLOOKUP($A7,PRODCOM!$A$5:$E$417,5))</f>
        <v/>
      </c>
      <c r="D7" s="153" t="str">
        <f>IF(J7= "Non", VLOOKUP($A7,PRODCOM!$A$5:$D$417,4),"")</f>
        <v/>
      </c>
      <c r="E7" s="98"/>
      <c r="F7" s="177" t="str">
        <f>IF(C7="","",VLOOKUP($A7,PRODCOM!$A$5:$D417,4))</f>
        <v/>
      </c>
      <c r="G7" s="178" t="str">
        <f>IF(D7="","",VLOOKUP($A7,PRODCOM!$A$5:$D418,3))</f>
        <v/>
      </c>
      <c r="H7" s="178"/>
      <c r="I7" s="179" t="str">
        <f>IF(E7&lt;&gt;"",E7,"")</f>
        <v/>
      </c>
      <c r="J7" s="287" t="str">
        <f>IF(A7="","",VLOOKUP($A7,PRODCOM!$A$5:$F$417,6))</f>
        <v/>
      </c>
      <c r="K7" s="59"/>
      <c r="L7" s="59"/>
      <c r="M7" s="59"/>
      <c r="N7" s="59"/>
      <c r="O7" s="59"/>
      <c r="P7" s="59"/>
      <c r="Q7" s="59"/>
      <c r="R7" s="59"/>
      <c r="S7" s="59"/>
      <c r="T7" s="59"/>
      <c r="U7" s="59"/>
      <c r="V7" s="59"/>
      <c r="W7" s="59"/>
      <c r="X7" s="59"/>
      <c r="Y7" s="59"/>
      <c r="Z7" s="59"/>
      <c r="AA7" s="59"/>
    </row>
    <row r="8" spans="1:27" ht="56.45" customHeight="1" x14ac:dyDescent="0.25">
      <c r="A8" s="99"/>
      <c r="B8" s="295" t="str">
        <f>IF(A8="","",VLOOKUP($A8,PRODCOM!$A$5:$B$417,2))</f>
        <v/>
      </c>
      <c r="C8" s="273" t="str">
        <f>IF(A8="","",VLOOKUP($A8,PRODCOM!$A$5:$E$417,5))</f>
        <v/>
      </c>
      <c r="D8" s="153" t="str">
        <f>IF(J8= "Non", VLOOKUP($A8,PRODCOM!$A$5:$D$417,4),"")</f>
        <v/>
      </c>
      <c r="E8" s="98"/>
      <c r="F8" s="177" t="str">
        <f>IF(C8="","",VLOOKUP($A8,PRODCOM!$A$5:$D417,4))</f>
        <v/>
      </c>
      <c r="G8" s="178" t="str">
        <f>IF(D8="","",VLOOKUP($A8,PRODCOM!$A$5:$D419,3))</f>
        <v/>
      </c>
      <c r="H8" s="178"/>
      <c r="I8" s="179" t="str">
        <f t="shared" ref="I8:I15" si="0">IF(E8&lt;&gt;"",E8,"")</f>
        <v/>
      </c>
      <c r="J8" s="287" t="str">
        <f>IF(A8="","",VLOOKUP($A8,PRODCOM!$A$5:$F$417,6))</f>
        <v/>
      </c>
      <c r="K8" s="59"/>
      <c r="L8" s="59"/>
      <c r="M8" s="59"/>
      <c r="N8" s="59"/>
      <c r="O8" s="59"/>
      <c r="P8" s="59"/>
      <c r="Q8" s="59"/>
      <c r="R8" s="59"/>
      <c r="S8" s="59"/>
      <c r="T8" s="59"/>
      <c r="U8" s="59"/>
      <c r="V8" s="59"/>
      <c r="W8" s="59"/>
      <c r="X8" s="59"/>
      <c r="Y8" s="59"/>
      <c r="Z8" s="59"/>
      <c r="AA8" s="59"/>
    </row>
    <row r="9" spans="1:27" ht="47.45" customHeight="1" x14ac:dyDescent="0.25">
      <c r="A9" s="99"/>
      <c r="B9" s="295" t="str">
        <f>IF(A9="","",VLOOKUP($A9,PRODCOM!$A$5:$B$417,2))</f>
        <v/>
      </c>
      <c r="C9" s="273" t="str">
        <f>IF(A9="","",VLOOKUP($A9,PRODCOM!$A$5:$E$417,5))</f>
        <v/>
      </c>
      <c r="D9" s="153" t="str">
        <f>IF(J9= "Non", VLOOKUP($A9,PRODCOM!$A$5:$D$417,4),"")</f>
        <v/>
      </c>
      <c r="E9" s="98"/>
      <c r="F9" s="177" t="str">
        <f>IF(C9="","",VLOOKUP($A9,PRODCOM!$A$5:$D417,4))</f>
        <v/>
      </c>
      <c r="G9" s="178" t="str">
        <f>IF(D9="","",VLOOKUP($A9,PRODCOM!$A$5:$D420,3))</f>
        <v/>
      </c>
      <c r="H9" s="178"/>
      <c r="I9" s="179" t="str">
        <f t="shared" si="0"/>
        <v/>
      </c>
      <c r="J9" s="287" t="str">
        <f>IF(A9="","",VLOOKUP($A9,PRODCOM!$A$5:$F$417,6))</f>
        <v/>
      </c>
      <c r="K9" s="59"/>
      <c r="L9" s="59"/>
      <c r="M9" s="59"/>
      <c r="N9" s="59"/>
      <c r="O9" s="59"/>
      <c r="P9" s="59"/>
      <c r="Q9" s="59"/>
      <c r="R9" s="59"/>
      <c r="S9" s="59"/>
      <c r="T9" s="59"/>
      <c r="U9" s="59"/>
      <c r="V9" s="59"/>
      <c r="W9" s="59"/>
      <c r="X9" s="59"/>
      <c r="Y9" s="59"/>
      <c r="Z9" s="59"/>
      <c r="AA9" s="59"/>
    </row>
    <row r="10" spans="1:27" ht="40.35" customHeight="1" x14ac:dyDescent="0.25">
      <c r="A10" s="99"/>
      <c r="B10" s="295" t="str">
        <f>IF(A10="","",VLOOKUP($A10,PRODCOM!$A$5:$B$417,2))</f>
        <v/>
      </c>
      <c r="C10" s="273" t="str">
        <f>IF(A10="","",VLOOKUP($A10,PRODCOM!$A$5:$E$417,5))</f>
        <v/>
      </c>
      <c r="D10" s="153" t="str">
        <f>IF(J10= "Non", VLOOKUP($A10,PRODCOM!$A$5:$D$417,4),"")</f>
        <v/>
      </c>
      <c r="E10" s="98"/>
      <c r="F10" s="177" t="str">
        <f>IF(C10="","",VLOOKUP($A10,PRODCOM!$A$5:$D417,4))</f>
        <v/>
      </c>
      <c r="G10" s="178" t="str">
        <f>IF(D10="","",VLOOKUP($A10,PRODCOM!$A$5:$D421,3))</f>
        <v/>
      </c>
      <c r="H10" s="178"/>
      <c r="I10" s="179" t="str">
        <f t="shared" si="0"/>
        <v/>
      </c>
      <c r="J10" s="287" t="str">
        <f>IF(A10="","",VLOOKUP($A10,PRODCOM!$A$5:$F$417,6))</f>
        <v/>
      </c>
      <c r="K10" s="59"/>
      <c r="L10" s="59"/>
      <c r="M10" s="59"/>
      <c r="N10" s="59"/>
      <c r="O10" s="59"/>
      <c r="P10" s="59"/>
      <c r="Q10" s="59"/>
      <c r="R10" s="59"/>
      <c r="S10" s="59"/>
      <c r="T10" s="59"/>
      <c r="U10" s="59"/>
      <c r="V10" s="59"/>
      <c r="W10" s="59"/>
      <c r="X10" s="59"/>
      <c r="Y10" s="59"/>
      <c r="Z10" s="59"/>
      <c r="AA10" s="59"/>
    </row>
    <row r="11" spans="1:27" ht="40.35" customHeight="1" x14ac:dyDescent="0.25">
      <c r="A11" s="99"/>
      <c r="B11" s="295" t="str">
        <f>IF(A11="","",VLOOKUP($A11,PRODCOM!$A$5:$B$417,2))</f>
        <v/>
      </c>
      <c r="C11" s="273" t="str">
        <f>IF(A11="","",VLOOKUP($A11,PRODCOM!$A$5:$E$417,5))</f>
        <v/>
      </c>
      <c r="D11" s="153" t="str">
        <f>IF(J11= "Non", VLOOKUP($A11,PRODCOM!$A$5:$D$417,4),"")</f>
        <v/>
      </c>
      <c r="E11" s="98"/>
      <c r="F11" s="177" t="str">
        <f>IF(C11="","",VLOOKUP($A11,PRODCOM!$A$5:$D417,4))</f>
        <v/>
      </c>
      <c r="G11" s="178" t="str">
        <f>IF(D11="","",VLOOKUP($A11,PRODCOM!$A$5:$D422,3))</f>
        <v/>
      </c>
      <c r="H11" s="178"/>
      <c r="I11" s="179" t="str">
        <f t="shared" si="0"/>
        <v/>
      </c>
      <c r="J11" s="287" t="str">
        <f>IF(A11="","",VLOOKUP($A11,PRODCOM!$A$5:$F$417,6))</f>
        <v/>
      </c>
      <c r="K11" s="59"/>
      <c r="L11" s="59"/>
      <c r="M11" s="59"/>
      <c r="N11" s="59"/>
      <c r="O11" s="59"/>
      <c r="P11" s="59"/>
      <c r="Q11" s="59"/>
      <c r="R11" s="59"/>
      <c r="S11" s="59"/>
      <c r="T11" s="59"/>
      <c r="U11" s="59"/>
      <c r="V11" s="59"/>
      <c r="W11" s="59"/>
      <c r="X11" s="59"/>
      <c r="Y11" s="59"/>
      <c r="Z11" s="59"/>
      <c r="AA11" s="59"/>
    </row>
    <row r="12" spans="1:27" ht="39.950000000000003" customHeight="1" x14ac:dyDescent="0.25">
      <c r="A12" s="99"/>
      <c r="B12" s="295" t="str">
        <f>IF(A12="","",VLOOKUP($A12,PRODCOM!$A$5:$B$417,2))</f>
        <v/>
      </c>
      <c r="C12" s="273" t="str">
        <f>IF(A12="","",VLOOKUP($A12,PRODCOM!$A$5:$E$417,5))</f>
        <v/>
      </c>
      <c r="D12" s="153" t="str">
        <f>IF(J12= "Non", VLOOKUP($A12,PRODCOM!$A$5:$D$417,4),"")</f>
        <v/>
      </c>
      <c r="E12" s="98"/>
      <c r="F12" s="177" t="str">
        <f>IF(C12="","",VLOOKUP($A12,PRODCOM!$A$5:$D417,4))</f>
        <v/>
      </c>
      <c r="G12" s="178" t="str">
        <f>IF(D12="","",VLOOKUP($A12,PRODCOM!$A$5:$D423,3))</f>
        <v/>
      </c>
      <c r="H12" s="178"/>
      <c r="I12" s="179" t="str">
        <f t="shared" si="0"/>
        <v/>
      </c>
      <c r="J12" s="287" t="str">
        <f>IF(A12="","",VLOOKUP($A12,PRODCOM!$A$5:$F$417,6))</f>
        <v/>
      </c>
      <c r="K12" s="59"/>
      <c r="L12" s="59"/>
      <c r="M12" s="59"/>
      <c r="N12" s="59"/>
      <c r="O12" s="59"/>
      <c r="P12" s="59"/>
      <c r="Q12" s="59"/>
      <c r="R12" s="59"/>
      <c r="S12" s="59"/>
      <c r="T12" s="59"/>
      <c r="U12" s="59"/>
      <c r="V12" s="59"/>
      <c r="W12" s="59"/>
      <c r="X12" s="59"/>
      <c r="Y12" s="59"/>
      <c r="Z12" s="59"/>
      <c r="AA12" s="59"/>
    </row>
    <row r="13" spans="1:27" ht="40.35" customHeight="1" x14ac:dyDescent="0.25">
      <c r="A13" s="99"/>
      <c r="B13" s="295" t="str">
        <f>IF(A13="","",VLOOKUP($A13,PRODCOM!$A$5:$B$417,2))</f>
        <v/>
      </c>
      <c r="C13" s="273" t="str">
        <f>IF(A13="","",VLOOKUP($A13,PRODCOM!$A$5:$E$417,5))</f>
        <v/>
      </c>
      <c r="D13" s="153" t="str">
        <f>IF(J13= "Non", VLOOKUP($A13,PRODCOM!$A$5:$D$417,4),"")</f>
        <v/>
      </c>
      <c r="E13" s="98"/>
      <c r="F13" s="177" t="str">
        <f>IF(C13="","",VLOOKUP($A13,PRODCOM!$A$5:$D417,4))</f>
        <v/>
      </c>
      <c r="G13" s="178" t="str">
        <f>IF(D13="","",VLOOKUP($A13,PRODCOM!$A$5:$D424,3))</f>
        <v/>
      </c>
      <c r="H13" s="178"/>
      <c r="I13" s="179" t="str">
        <f t="shared" si="0"/>
        <v/>
      </c>
      <c r="J13" s="287" t="str">
        <f>IF(A13="","",VLOOKUP($A13,PRODCOM!$A$5:$F$417,6))</f>
        <v/>
      </c>
      <c r="K13" s="59"/>
      <c r="L13" s="59"/>
      <c r="M13" s="59"/>
      <c r="N13" s="59"/>
      <c r="O13" s="59"/>
      <c r="P13" s="59"/>
      <c r="Q13" s="59"/>
      <c r="R13" s="59"/>
      <c r="S13" s="59"/>
      <c r="T13" s="59"/>
      <c r="U13" s="59"/>
      <c r="V13" s="59"/>
      <c r="W13" s="59"/>
      <c r="X13" s="59"/>
      <c r="Y13" s="59"/>
      <c r="Z13" s="59"/>
      <c r="AA13" s="59"/>
    </row>
    <row r="14" spans="1:27" ht="40.35" customHeight="1" x14ac:dyDescent="0.25">
      <c r="A14" s="99"/>
      <c r="B14" s="295" t="str">
        <f>IF(A14="","",VLOOKUP($A14,PRODCOM!$A$5:$B$417,2))</f>
        <v/>
      </c>
      <c r="C14" s="273" t="str">
        <f>IF(A14="","",VLOOKUP($A14,PRODCOM!$A$5:$E$417,5))</f>
        <v/>
      </c>
      <c r="D14" s="153" t="str">
        <f>IF(J14= "Non", VLOOKUP($A14,PRODCOM!$A$5:$D$417,4),"")</f>
        <v/>
      </c>
      <c r="E14" s="98"/>
      <c r="F14" s="177" t="str">
        <f>IF(C14="","",VLOOKUP($A14,PRODCOM!$A$5:$D417,4))</f>
        <v/>
      </c>
      <c r="G14" s="178" t="str">
        <f>IF(D14="","",VLOOKUP($A14,PRODCOM!$A$5:$D425,3))</f>
        <v/>
      </c>
      <c r="H14" s="178"/>
      <c r="I14" s="179" t="str">
        <f t="shared" si="0"/>
        <v/>
      </c>
      <c r="J14" s="287" t="str">
        <f>IF(A14="","",VLOOKUP($A14,PRODCOM!$A$5:$F$417,6))</f>
        <v/>
      </c>
      <c r="K14" s="59"/>
      <c r="L14" s="59"/>
      <c r="M14" s="59"/>
      <c r="N14" s="59"/>
      <c r="O14" s="59"/>
      <c r="P14" s="59"/>
      <c r="Q14" s="59"/>
      <c r="R14" s="59"/>
      <c r="S14" s="59"/>
      <c r="T14" s="59"/>
      <c r="U14" s="59"/>
      <c r="V14" s="59"/>
      <c r="W14" s="59"/>
      <c r="X14" s="59"/>
      <c r="Y14" s="59"/>
      <c r="Z14" s="59"/>
      <c r="AA14" s="59"/>
    </row>
    <row r="15" spans="1:27" ht="39.950000000000003" customHeight="1" x14ac:dyDescent="0.25">
      <c r="A15" s="99"/>
      <c r="B15" s="295" t="str">
        <f>IF(A15="","",VLOOKUP($A15,PRODCOM!$A$5:$B$417,2))</f>
        <v/>
      </c>
      <c r="C15" s="273" t="str">
        <f>IF(A15="","",VLOOKUP($A15,PRODCOM!$A$5:$E$417,5))</f>
        <v/>
      </c>
      <c r="D15" s="153" t="str">
        <f>IF(J15= "Non", VLOOKUP($A15,PRODCOM!$A$5:$D$417,4),"")</f>
        <v/>
      </c>
      <c r="E15" s="98"/>
      <c r="F15" s="177" t="str">
        <f>IF(C15="","",VLOOKUP($A15,PRODCOM!$A$5:$D417,4))</f>
        <v/>
      </c>
      <c r="G15" s="178" t="str">
        <f>IF(D15="","",VLOOKUP($A15,PRODCOM!$A$5:$D426,3))</f>
        <v/>
      </c>
      <c r="H15" s="178"/>
      <c r="I15" s="179" t="str">
        <f t="shared" si="0"/>
        <v/>
      </c>
      <c r="J15" s="287" t="str">
        <f>IF(A15="","",VLOOKUP($A15,PRODCOM!$A$5:$F$417,6))</f>
        <v/>
      </c>
      <c r="K15" s="59"/>
      <c r="L15" s="59"/>
      <c r="M15" s="59"/>
      <c r="N15" s="59"/>
      <c r="O15" s="59"/>
      <c r="P15" s="59"/>
      <c r="Q15" s="59"/>
      <c r="R15" s="59"/>
      <c r="S15" s="59"/>
      <c r="T15" s="59"/>
      <c r="U15" s="59"/>
      <c r="V15" s="59"/>
      <c r="W15" s="59"/>
      <c r="X15" s="59"/>
      <c r="Y15" s="59"/>
      <c r="Z15" s="59"/>
      <c r="AA15" s="59"/>
    </row>
    <row r="16" spans="1:27" ht="50.45" customHeight="1" x14ac:dyDescent="0.25">
      <c r="A16" s="378" t="s">
        <v>1042</v>
      </c>
      <c r="B16" s="378"/>
      <c r="C16" s="378"/>
      <c r="D16" s="378"/>
      <c r="E16" s="378"/>
      <c r="F16" s="378"/>
      <c r="G16" s="378"/>
      <c r="H16" s="378"/>
      <c r="I16" s="378"/>
      <c r="J16" s="378"/>
      <c r="K16" s="59"/>
      <c r="L16" s="59"/>
      <c r="M16" s="59"/>
      <c r="N16" s="59"/>
      <c r="O16" s="59"/>
      <c r="P16" s="59"/>
      <c r="Q16" s="59"/>
      <c r="R16" s="59"/>
      <c r="S16" s="59"/>
      <c r="T16" s="59"/>
      <c r="U16" s="59"/>
      <c r="V16" s="59"/>
      <c r="W16" s="59"/>
      <c r="X16" s="59"/>
      <c r="Y16" s="59"/>
      <c r="Z16" s="59"/>
      <c r="AA16" s="59"/>
    </row>
    <row r="17" spans="1:27" ht="40.35" customHeight="1" x14ac:dyDescent="0.25">
      <c r="A17" s="59"/>
      <c r="B17" s="59"/>
      <c r="C17" s="59"/>
      <c r="D17" s="59"/>
      <c r="E17" s="59"/>
      <c r="F17" s="59"/>
      <c r="G17" s="59"/>
      <c r="H17" s="59"/>
      <c r="I17" s="59"/>
      <c r="J17" s="202">
        <v>6</v>
      </c>
      <c r="K17" s="59"/>
      <c r="L17" s="59"/>
      <c r="M17" s="59"/>
      <c r="N17" s="59"/>
      <c r="O17" s="59"/>
      <c r="P17" s="59"/>
      <c r="Q17" s="59"/>
      <c r="R17" s="59"/>
      <c r="S17" s="59"/>
      <c r="T17" s="59"/>
      <c r="U17" s="59"/>
      <c r="V17" s="59"/>
      <c r="W17" s="59"/>
      <c r="X17" s="59"/>
      <c r="Y17" s="59"/>
      <c r="Z17" s="59"/>
      <c r="AA17" s="59"/>
    </row>
    <row r="18" spans="1:27" ht="40.35" customHeight="1" x14ac:dyDescent="0.25">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9"/>
      <c r="AA18" s="59"/>
    </row>
    <row r="19" spans="1:27" ht="40.35" customHeight="1" x14ac:dyDescent="0.25">
      <c r="A19" s="59"/>
      <c r="B19" s="59"/>
      <c r="C19" s="59"/>
      <c r="D19" s="59"/>
      <c r="E19" s="59"/>
      <c r="F19" s="59"/>
      <c r="G19" s="59"/>
      <c r="H19" s="59"/>
      <c r="I19" s="59"/>
      <c r="J19" s="59"/>
      <c r="K19" s="59"/>
      <c r="L19" s="59"/>
      <c r="M19" s="59"/>
      <c r="N19" s="59"/>
      <c r="O19" s="59"/>
      <c r="P19" s="59"/>
      <c r="Q19" s="59"/>
      <c r="R19" s="59"/>
      <c r="S19" s="59"/>
      <c r="T19" s="59"/>
      <c r="U19" s="59"/>
      <c r="V19" s="59"/>
      <c r="W19" s="59"/>
      <c r="X19" s="59"/>
      <c r="Y19" s="59"/>
      <c r="Z19" s="59"/>
      <c r="AA19" s="59"/>
    </row>
    <row r="20" spans="1:27" ht="40.35" customHeight="1" x14ac:dyDescent="0.25">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row>
    <row r="21" spans="1:27" ht="40.35" customHeight="1" x14ac:dyDescent="0.25">
      <c r="A21" s="59"/>
      <c r="B21" s="59"/>
      <c r="C21" s="59"/>
      <c r="D21" s="59"/>
      <c r="E21" s="59"/>
      <c r="F21" s="59"/>
      <c r="G21" s="59"/>
      <c r="H21" s="59"/>
      <c r="I21" s="59"/>
      <c r="J21" s="59"/>
      <c r="K21" s="59"/>
      <c r="L21" s="59"/>
      <c r="M21" s="59"/>
      <c r="N21" s="59"/>
      <c r="O21" s="59"/>
      <c r="P21" s="59"/>
      <c r="Q21" s="59"/>
      <c r="R21" s="59"/>
      <c r="S21" s="59"/>
      <c r="T21" s="59"/>
      <c r="U21" s="59"/>
      <c r="V21" s="59"/>
      <c r="W21" s="59"/>
      <c r="X21" s="59"/>
      <c r="Y21" s="59"/>
      <c r="Z21" s="59"/>
      <c r="AA21" s="59"/>
    </row>
    <row r="22" spans="1:27" ht="40.35" customHeight="1" x14ac:dyDescent="0.2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row>
    <row r="23" spans="1:27" ht="40.35" customHeight="1" x14ac:dyDescent="0.25">
      <c r="A23" s="59"/>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row>
    <row r="24" spans="1:27" ht="40.35" customHeight="1" x14ac:dyDescent="0.25">
      <c r="A24" s="59"/>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row>
    <row r="25" spans="1:27" ht="40.35" customHeight="1" x14ac:dyDescent="0.25">
      <c r="A25" s="59"/>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row>
    <row r="26" spans="1:27" ht="40.35" customHeight="1" x14ac:dyDescent="0.25">
      <c r="A26" s="59"/>
      <c r="B26" s="59"/>
      <c r="C26" s="59"/>
      <c r="D26" s="59"/>
      <c r="E26" s="59"/>
      <c r="F26" s="59"/>
      <c r="G26" s="59"/>
      <c r="H26" s="59"/>
      <c r="I26" s="59"/>
      <c r="J26" s="59"/>
      <c r="K26" s="59"/>
      <c r="L26" s="59"/>
      <c r="M26" s="59"/>
      <c r="N26" s="59"/>
      <c r="O26" s="59"/>
      <c r="P26" s="59"/>
      <c r="Q26" s="59"/>
      <c r="R26" s="59"/>
      <c r="S26" s="59"/>
      <c r="T26" s="59"/>
      <c r="U26" s="59"/>
      <c r="V26" s="59"/>
      <c r="W26" s="59"/>
      <c r="X26" s="59"/>
      <c r="Y26" s="59"/>
      <c r="Z26" s="59"/>
      <c r="AA26" s="59"/>
    </row>
    <row r="27" spans="1:27" ht="40.35" customHeight="1" x14ac:dyDescent="0.25">
      <c r="A27" s="5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row>
    <row r="28" spans="1:27" ht="40.35" customHeight="1" x14ac:dyDescent="0.25">
      <c r="A28" s="59"/>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row>
    <row r="29" spans="1:27" ht="40.35" customHeight="1" x14ac:dyDescent="0.2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row>
    <row r="30" spans="1:27" ht="40.35" customHeight="1" x14ac:dyDescent="0.2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row>
    <row r="31" spans="1:27" ht="40.35" customHeight="1" x14ac:dyDescent="0.2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row>
    <row r="32" spans="1:27" ht="40.35" customHeight="1" x14ac:dyDescent="0.2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row>
    <row r="33" spans="1:27" ht="40.35" customHeight="1" x14ac:dyDescent="0.2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row>
    <row r="34" spans="1:27" ht="40.35" customHeight="1" x14ac:dyDescent="0.2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row>
    <row r="35" spans="1:27" ht="40.35" customHeight="1" x14ac:dyDescent="0.2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row>
    <row r="36" spans="1:27" ht="40.35" customHeight="1" x14ac:dyDescent="0.2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row>
    <row r="37" spans="1:27" ht="40.35" customHeight="1" x14ac:dyDescent="0.2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row>
    <row r="38" spans="1:27" ht="40.35" customHeight="1" x14ac:dyDescent="0.2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row>
    <row r="39" spans="1:27" ht="40.35" customHeight="1" x14ac:dyDescent="0.2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row>
    <row r="40" spans="1:27" ht="40.35" customHeight="1" x14ac:dyDescent="0.2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row>
    <row r="41" spans="1:27" ht="40.35" customHeight="1" x14ac:dyDescent="0.2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row>
    <row r="42" spans="1:27" ht="40.35" customHeight="1" x14ac:dyDescent="0.2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row>
    <row r="43" spans="1:27" ht="40.35" customHeight="1" x14ac:dyDescent="0.25">
      <c r="A43" s="59"/>
      <c r="B43" s="59"/>
      <c r="C43" s="59"/>
      <c r="D43" s="59"/>
      <c r="E43" s="59"/>
      <c r="F43" s="59"/>
      <c r="G43" s="59"/>
      <c r="H43" s="59"/>
      <c r="I43" s="59"/>
      <c r="J43" s="59"/>
      <c r="K43" s="59"/>
      <c r="L43" s="59"/>
      <c r="M43" s="59"/>
      <c r="N43" s="59"/>
      <c r="O43" s="59"/>
      <c r="P43" s="59"/>
      <c r="Q43" s="59"/>
      <c r="R43" s="59"/>
      <c r="S43" s="59"/>
      <c r="T43" s="59"/>
      <c r="U43" s="59"/>
      <c r="V43" s="59"/>
      <c r="W43" s="59"/>
      <c r="X43" s="59"/>
      <c r="Y43" s="59"/>
      <c r="Z43" s="59"/>
      <c r="AA43" s="59"/>
    </row>
    <row r="44" spans="1:27" ht="40.35" customHeight="1" x14ac:dyDescent="0.25">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row>
    <row r="45" spans="1:27" ht="40.35" customHeight="1" x14ac:dyDescent="0.25">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row>
    <row r="46" spans="1:27" ht="40.35" customHeight="1" x14ac:dyDescent="0.25">
      <c r="A46" s="59"/>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row>
    <row r="47" spans="1:27" ht="40.35" customHeight="1" x14ac:dyDescent="0.25">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row>
    <row r="48" spans="1:27" ht="40.35" customHeight="1" x14ac:dyDescent="0.25">
      <c r="A48" s="59"/>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row>
    <row r="49" spans="1:27" ht="40.35" customHeight="1" x14ac:dyDescent="0.2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row>
    <row r="50" spans="1:27" ht="40.35" customHeight="1" x14ac:dyDescent="0.25">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row>
    <row r="51" spans="1:27" ht="40.35" customHeight="1" x14ac:dyDescent="0.2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row>
    <row r="52" spans="1:27" ht="40.35" customHeight="1" x14ac:dyDescent="0.2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row>
    <row r="53" spans="1:27" ht="40.35" customHeight="1" x14ac:dyDescent="0.2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row>
    <row r="54" spans="1:27" ht="40.35" customHeight="1" x14ac:dyDescent="0.2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row>
    <row r="55" spans="1:27" ht="40.35" customHeight="1" x14ac:dyDescent="0.2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row>
    <row r="56" spans="1:27" ht="40.35" customHeight="1" x14ac:dyDescent="0.2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row>
    <row r="57" spans="1:27" ht="40.35" customHeight="1" x14ac:dyDescent="0.2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row>
    <row r="58" spans="1:27" ht="40.35" customHeight="1" x14ac:dyDescent="0.2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row>
    <row r="59" spans="1:27" ht="40.35" customHeight="1" x14ac:dyDescent="0.2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row>
    <row r="60" spans="1:27" ht="40.35" customHeight="1" x14ac:dyDescent="0.2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row>
    <row r="61" spans="1:27" ht="40.35" customHeight="1" x14ac:dyDescent="0.2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row>
    <row r="62" spans="1:27" ht="40.35" customHeight="1" x14ac:dyDescent="0.2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row>
    <row r="63" spans="1:27" ht="40.35" customHeight="1" x14ac:dyDescent="0.2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row>
    <row r="64" spans="1:27" ht="40.35" customHeight="1" x14ac:dyDescent="0.2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row>
    <row r="65" spans="1:27" ht="40.35" customHeight="1" x14ac:dyDescent="0.2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row>
    <row r="66" spans="1:27" ht="40.35" customHeight="1" x14ac:dyDescent="0.2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row>
    <row r="67" spans="1:27" ht="40.35" customHeight="1" x14ac:dyDescent="0.2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row>
    <row r="68" spans="1:27" ht="40.35" customHeight="1" x14ac:dyDescent="0.2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row>
    <row r="69" spans="1:27" ht="40.35" customHeight="1" x14ac:dyDescent="0.2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row>
    <row r="70" spans="1:27" ht="40.35" customHeight="1" x14ac:dyDescent="0.2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row>
    <row r="71" spans="1:27" ht="40.35" customHeight="1" x14ac:dyDescent="0.2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row>
    <row r="72" spans="1:27" ht="40.35" customHeight="1" x14ac:dyDescent="0.2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row>
    <row r="73" spans="1:27" ht="40.35" customHeight="1" x14ac:dyDescent="0.2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row>
    <row r="74" spans="1:27" ht="40.35" customHeight="1" x14ac:dyDescent="0.2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row>
    <row r="75" spans="1:27" ht="40.35" customHeight="1" x14ac:dyDescent="0.2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row>
    <row r="76" spans="1:27" ht="40.35" customHeight="1" x14ac:dyDescent="0.25">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row>
    <row r="77" spans="1:27" ht="40.35" customHeight="1" x14ac:dyDescent="0.25">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row>
    <row r="78" spans="1:27" ht="40.35" customHeight="1" x14ac:dyDescent="0.25">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row>
    <row r="79" spans="1:27" ht="40.35" customHeight="1" x14ac:dyDescent="0.25">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row>
    <row r="80" spans="1:27" ht="40.35" customHeight="1" x14ac:dyDescent="0.25">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row>
    <row r="81" spans="1:27" ht="40.35" customHeight="1" x14ac:dyDescent="0.25">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row>
    <row r="82" spans="1:27" ht="40.35" customHeight="1" x14ac:dyDescent="0.25">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row>
    <row r="83" spans="1:27" ht="40.35" customHeight="1" x14ac:dyDescent="0.25">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row>
    <row r="84" spans="1:27" ht="40.35" customHeight="1" x14ac:dyDescent="0.25">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row>
    <row r="85" spans="1:27" ht="40.35" customHeight="1" x14ac:dyDescent="0.25">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row>
    <row r="86" spans="1:27" ht="40.35" customHeight="1" x14ac:dyDescent="0.25">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row>
    <row r="87" spans="1:27" ht="40.35" customHeight="1" x14ac:dyDescent="0.25">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row>
    <row r="88" spans="1:27" ht="40.35" customHeight="1" x14ac:dyDescent="0.25">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row>
    <row r="89" spans="1:27" ht="40.35" customHeight="1" x14ac:dyDescent="0.25">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row>
    <row r="90" spans="1:27" ht="40.35" customHeight="1" x14ac:dyDescent="0.25">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row>
    <row r="91" spans="1:27" ht="40.35" customHeight="1" x14ac:dyDescent="0.25">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row>
    <row r="92" spans="1:27" ht="40.35" customHeight="1" x14ac:dyDescent="0.25">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row>
    <row r="93" spans="1:27" ht="40.35" customHeight="1" x14ac:dyDescent="0.25">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row>
    <row r="94" spans="1:27" ht="40.35" customHeight="1" x14ac:dyDescent="0.25">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row>
    <row r="95" spans="1:27" ht="40.35" customHeight="1" x14ac:dyDescent="0.25">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row>
    <row r="96" spans="1:27" ht="40.35" customHeight="1" x14ac:dyDescent="0.25">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row>
    <row r="97" spans="1:27" ht="40.35" customHeight="1" x14ac:dyDescent="0.25">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row>
    <row r="98" spans="1:27" ht="40.35" customHeight="1" x14ac:dyDescent="0.25">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row>
    <row r="99" spans="1:27" ht="40.35" customHeight="1" x14ac:dyDescent="0.25">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row>
    <row r="100" spans="1:27" ht="40.35" customHeight="1" x14ac:dyDescent="0.25">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row>
    <row r="101" spans="1:27" ht="40.35" customHeight="1" x14ac:dyDescent="0.25">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row>
    <row r="102" spans="1:27" ht="40.35" customHeight="1" x14ac:dyDescent="0.25">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row>
    <row r="103" spans="1:27" ht="40.35" customHeight="1" x14ac:dyDescent="0.25">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row>
    <row r="104" spans="1:27" ht="40.35" customHeight="1" x14ac:dyDescent="0.25">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row>
    <row r="105" spans="1:27" ht="40.35" customHeight="1" x14ac:dyDescent="0.25">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row>
    <row r="106" spans="1:27" ht="40.35" customHeight="1" x14ac:dyDescent="0.25">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row>
    <row r="107" spans="1:27" ht="40.35" customHeight="1" x14ac:dyDescent="0.25">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row>
    <row r="108" spans="1:27" ht="40.35" customHeight="1" x14ac:dyDescent="0.25">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row>
    <row r="109" spans="1:27" ht="40.35" customHeight="1" x14ac:dyDescent="0.25">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row>
    <row r="110" spans="1:27" ht="40.35" customHeight="1" x14ac:dyDescent="0.25">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row>
    <row r="111" spans="1:27" ht="40.35" customHeight="1" x14ac:dyDescent="0.25">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row>
    <row r="112" spans="1:27" ht="40.35" customHeight="1" x14ac:dyDescent="0.25">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row>
    <row r="113" spans="1:27" ht="40.35" customHeight="1" x14ac:dyDescent="0.25">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row>
    <row r="114" spans="1:27" ht="40.35" customHeight="1" x14ac:dyDescent="0.25">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row>
    <row r="115" spans="1:27" ht="40.35" customHeight="1" x14ac:dyDescent="0.25">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row>
    <row r="116" spans="1:27" ht="40.35" customHeight="1" x14ac:dyDescent="0.25">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row>
    <row r="117" spans="1:27" ht="40.35" customHeight="1" x14ac:dyDescent="0.25">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row>
    <row r="118" spans="1:27" ht="40.35" customHeight="1" x14ac:dyDescent="0.25">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row>
    <row r="119" spans="1:27" ht="40.35" customHeight="1" x14ac:dyDescent="0.25">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row>
    <row r="120" spans="1:27" ht="40.35" customHeight="1" x14ac:dyDescent="0.25">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row>
    <row r="121" spans="1:27" ht="40.35" customHeight="1" x14ac:dyDescent="0.25">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row>
    <row r="122" spans="1:27" ht="40.35" customHeight="1" x14ac:dyDescent="0.25">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row>
    <row r="123" spans="1:27" ht="40.35" customHeight="1" x14ac:dyDescent="0.25">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row>
    <row r="124" spans="1:27" ht="40.35" customHeight="1" x14ac:dyDescent="0.25">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row>
    <row r="125" spans="1:27" ht="40.35" customHeight="1" x14ac:dyDescent="0.25">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row>
    <row r="126" spans="1:27" ht="40.35" customHeight="1" x14ac:dyDescent="0.25">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row>
    <row r="127" spans="1:27" ht="40.35" customHeight="1" x14ac:dyDescent="0.25">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row>
    <row r="128" spans="1:27" ht="40.35" customHeight="1" x14ac:dyDescent="0.25">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row>
    <row r="129" spans="1:27" ht="40.35" customHeight="1" x14ac:dyDescent="0.25">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row>
    <row r="130" spans="1:27" ht="40.35" customHeight="1" x14ac:dyDescent="0.25">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row>
    <row r="131" spans="1:27" ht="40.35" customHeight="1" x14ac:dyDescent="0.25">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row>
    <row r="132" spans="1:27" ht="40.35" customHeight="1" x14ac:dyDescent="0.25">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row>
    <row r="133" spans="1:27" ht="40.35" customHeight="1" x14ac:dyDescent="0.25">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row>
    <row r="134" spans="1:27" ht="40.35" customHeight="1" x14ac:dyDescent="0.25">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row>
    <row r="135" spans="1:27" ht="40.35" customHeight="1" x14ac:dyDescent="0.2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row>
    <row r="136" spans="1:27" ht="40.35" customHeight="1" x14ac:dyDescent="0.25">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row>
    <row r="137" spans="1:27" ht="40.35" customHeight="1" x14ac:dyDescent="0.25">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row>
    <row r="138" spans="1:27" ht="40.35" customHeight="1" x14ac:dyDescent="0.25">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row>
    <row r="139" spans="1:27" ht="40.35" customHeight="1" x14ac:dyDescent="0.25">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row>
    <row r="140" spans="1:27" ht="40.35" customHeight="1" x14ac:dyDescent="0.25">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row>
    <row r="141" spans="1:27" ht="40.35" customHeight="1" x14ac:dyDescent="0.25">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row>
    <row r="142" spans="1:27" ht="40.35" customHeight="1" x14ac:dyDescent="0.25">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row>
    <row r="143" spans="1:27" ht="40.35" customHeight="1" x14ac:dyDescent="0.25">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row>
    <row r="144" spans="1:27" ht="40.35" customHeight="1" x14ac:dyDescent="0.25">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row>
    <row r="145" spans="1:27" ht="40.35" customHeight="1" x14ac:dyDescent="0.25">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row>
    <row r="146" spans="1:27" ht="40.35" customHeight="1" x14ac:dyDescent="0.25">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row>
    <row r="147" spans="1:27" ht="40.35" customHeight="1" x14ac:dyDescent="0.25">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row>
    <row r="148" spans="1:27" ht="40.35" customHeight="1" x14ac:dyDescent="0.25">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row>
    <row r="149" spans="1:27" ht="40.35" customHeight="1" x14ac:dyDescent="0.25">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row>
    <row r="150" spans="1:27" ht="40.35" customHeight="1" x14ac:dyDescent="0.25">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row>
    <row r="151" spans="1:27" ht="40.35" customHeight="1" x14ac:dyDescent="0.25">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row>
    <row r="152" spans="1:27" ht="40.35" customHeight="1" x14ac:dyDescent="0.25">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row>
    <row r="153" spans="1:27" ht="40.35" customHeight="1" x14ac:dyDescent="0.25">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row>
    <row r="154" spans="1:27" ht="40.35" customHeight="1" x14ac:dyDescent="0.25">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row>
    <row r="155" spans="1:27" ht="40.35" customHeight="1" x14ac:dyDescent="0.25">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row>
    <row r="156" spans="1:27" ht="40.35" customHeight="1" x14ac:dyDescent="0.25">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row>
    <row r="157" spans="1:27" ht="40.35" customHeight="1" x14ac:dyDescent="0.25">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row>
    <row r="158" spans="1:27" ht="40.35" customHeight="1" x14ac:dyDescent="0.25">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row>
    <row r="159" spans="1:27" ht="40.35" customHeight="1" x14ac:dyDescent="0.25">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row>
    <row r="160" spans="1:27" ht="40.35" customHeight="1" x14ac:dyDescent="0.25">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row>
    <row r="161" spans="1:27" ht="40.35" customHeight="1" x14ac:dyDescent="0.25">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row>
    <row r="162" spans="1:27" ht="40.35" customHeight="1" x14ac:dyDescent="0.25">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row>
    <row r="163" spans="1:27" ht="40.35" customHeight="1" x14ac:dyDescent="0.25">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row>
    <row r="164" spans="1:27" ht="40.35" customHeight="1" x14ac:dyDescent="0.25">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row>
    <row r="165" spans="1:27" ht="40.35" customHeight="1" x14ac:dyDescent="0.25">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row>
    <row r="166" spans="1:27" ht="40.35" customHeight="1" x14ac:dyDescent="0.25">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row>
    <row r="167" spans="1:27" ht="40.35" customHeight="1" x14ac:dyDescent="0.25">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row>
    <row r="168" spans="1:27" ht="40.35" customHeight="1" x14ac:dyDescent="0.25">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row>
    <row r="169" spans="1:27" ht="40.35" customHeight="1" x14ac:dyDescent="0.25">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row>
    <row r="170" spans="1:27" ht="40.35" customHeight="1" x14ac:dyDescent="0.25">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row>
    <row r="171" spans="1:27" ht="40.35" customHeight="1" x14ac:dyDescent="0.25">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row>
    <row r="172" spans="1:27" ht="40.35" customHeight="1" x14ac:dyDescent="0.25">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row>
    <row r="173" spans="1:27" ht="40.35" customHeight="1" x14ac:dyDescent="0.25">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row>
    <row r="174" spans="1:27" ht="40.35" customHeight="1" x14ac:dyDescent="0.25">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row>
    <row r="175" spans="1:27" ht="40.35" customHeight="1" x14ac:dyDescent="0.25">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row>
    <row r="176" spans="1:27" ht="40.35" customHeight="1" x14ac:dyDescent="0.25">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row>
    <row r="177" spans="1:27" ht="40.35" customHeight="1" x14ac:dyDescent="0.25">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row>
    <row r="178" spans="1:27" ht="40.35" customHeight="1" x14ac:dyDescent="0.25">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row>
    <row r="179" spans="1:27" ht="40.35" customHeight="1" x14ac:dyDescent="0.25">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row>
    <row r="180" spans="1:27" ht="40.35" customHeight="1" x14ac:dyDescent="0.25">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row>
    <row r="181" spans="1:27" ht="40.35" customHeight="1" x14ac:dyDescent="0.25">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row>
    <row r="182" spans="1:27" ht="40.35" customHeight="1" x14ac:dyDescent="0.25">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row>
    <row r="183" spans="1:27" ht="40.35" customHeight="1" x14ac:dyDescent="0.25">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row>
    <row r="184" spans="1:27" ht="40.35" customHeight="1" x14ac:dyDescent="0.25">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row>
    <row r="185" spans="1:27" ht="40.35" customHeight="1" x14ac:dyDescent="0.25">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row>
    <row r="186" spans="1:27" ht="40.35" customHeight="1" x14ac:dyDescent="0.25">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row>
    <row r="187" spans="1:27" ht="40.35" customHeight="1" x14ac:dyDescent="0.25">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row>
    <row r="188" spans="1:27" ht="40.35" customHeight="1" x14ac:dyDescent="0.25">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row>
    <row r="189" spans="1:27" ht="40.35" customHeight="1" x14ac:dyDescent="0.25">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row>
    <row r="190" spans="1:27" ht="40.35" customHeight="1" x14ac:dyDescent="0.25">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row>
    <row r="191" spans="1:27" ht="40.35" customHeight="1" x14ac:dyDescent="0.25">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row>
    <row r="192" spans="1:27" ht="40.35" customHeight="1" x14ac:dyDescent="0.25">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row>
    <row r="193" spans="1:27" ht="40.35" customHeight="1" x14ac:dyDescent="0.25">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row>
    <row r="194" spans="1:27" ht="40.35" customHeight="1" x14ac:dyDescent="0.25">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row>
    <row r="195" spans="1:27" ht="40.35" customHeight="1" x14ac:dyDescent="0.25">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row>
    <row r="196" spans="1:27" ht="40.35" customHeight="1" x14ac:dyDescent="0.25">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row>
    <row r="197" spans="1:27" ht="40.35" customHeight="1" x14ac:dyDescent="0.25">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row>
    <row r="198" spans="1:27" ht="40.35" customHeight="1" x14ac:dyDescent="0.25">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row>
    <row r="199" spans="1:27" ht="40.35" customHeight="1" x14ac:dyDescent="0.25">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row>
    <row r="200" spans="1:27" ht="40.35" customHeight="1" x14ac:dyDescent="0.25">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row>
    <row r="201" spans="1:27" ht="40.35" customHeight="1" x14ac:dyDescent="0.25">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row>
    <row r="202" spans="1:27" ht="40.35" customHeight="1" x14ac:dyDescent="0.25">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row>
    <row r="203" spans="1:27" ht="40.35" customHeight="1" x14ac:dyDescent="0.25">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row>
    <row r="204" spans="1:27" ht="40.35" customHeight="1" x14ac:dyDescent="0.25">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row>
    <row r="205" spans="1:27" ht="40.35" customHeight="1" x14ac:dyDescent="0.25">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row>
    <row r="206" spans="1:27" ht="40.35" customHeight="1" x14ac:dyDescent="0.25">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row>
    <row r="207" spans="1:27" ht="40.35" customHeight="1" x14ac:dyDescent="0.25">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row>
    <row r="208" spans="1:27" ht="40.35" customHeight="1" x14ac:dyDescent="0.25">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row>
    <row r="209" spans="1:27" ht="40.35" customHeight="1" x14ac:dyDescent="0.25">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row>
    <row r="210" spans="1:27" ht="40.35" customHeight="1" x14ac:dyDescent="0.25">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row>
    <row r="211" spans="1:27" ht="40.35" customHeight="1" x14ac:dyDescent="0.25">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row>
    <row r="212" spans="1:27" ht="40.35" customHeight="1" x14ac:dyDescent="0.25">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row>
    <row r="213" spans="1:27" ht="40.35" customHeight="1" x14ac:dyDescent="0.25">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row>
    <row r="214" spans="1:27" ht="40.35" customHeight="1" x14ac:dyDescent="0.25">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row>
    <row r="215" spans="1:27" ht="40.35" customHeight="1" x14ac:dyDescent="0.25">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row>
    <row r="216" spans="1:27" ht="40.35" customHeight="1" x14ac:dyDescent="0.25">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row>
    <row r="217" spans="1:27" ht="40.35" customHeight="1" x14ac:dyDescent="0.25">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row>
    <row r="218" spans="1:27" ht="40.35" customHeight="1" x14ac:dyDescent="0.25">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row>
    <row r="219" spans="1:27" ht="40.35" customHeight="1" x14ac:dyDescent="0.25">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row>
    <row r="220" spans="1:27" ht="40.35" customHeight="1" x14ac:dyDescent="0.25">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row>
    <row r="221" spans="1:27" ht="40.35" customHeight="1" x14ac:dyDescent="0.25">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row>
    <row r="222" spans="1:27" ht="40.35" customHeight="1" x14ac:dyDescent="0.25">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row>
    <row r="223" spans="1:27" ht="40.35" customHeight="1" x14ac:dyDescent="0.25">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row>
    <row r="224" spans="1:27" ht="40.35" customHeight="1" x14ac:dyDescent="0.25">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row>
    <row r="225" spans="1:27" ht="40.35" customHeight="1" x14ac:dyDescent="0.25">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row>
    <row r="226" spans="1:27" ht="40.35" customHeight="1" x14ac:dyDescent="0.25">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row>
    <row r="227" spans="1:27" ht="40.35" customHeight="1" x14ac:dyDescent="0.25">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row>
    <row r="228" spans="1:27" ht="40.35" customHeight="1" x14ac:dyDescent="0.25">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row>
    <row r="229" spans="1:27" ht="40.35" customHeight="1" x14ac:dyDescent="0.25">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row>
    <row r="230" spans="1:27" ht="40.35" customHeight="1" x14ac:dyDescent="0.25">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row>
    <row r="231" spans="1:27" ht="40.35" customHeight="1" x14ac:dyDescent="0.25">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row>
    <row r="232" spans="1:27" ht="40.35" customHeight="1" x14ac:dyDescent="0.25">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row>
    <row r="233" spans="1:27" ht="40.35" customHeight="1" x14ac:dyDescent="0.25">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row>
    <row r="234" spans="1:27" ht="40.35" customHeight="1" x14ac:dyDescent="0.25">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row>
    <row r="235" spans="1:27" ht="40.35" customHeight="1" x14ac:dyDescent="0.25">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row>
    <row r="236" spans="1:27" ht="40.35" customHeight="1" x14ac:dyDescent="0.25">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row>
    <row r="237" spans="1:27" ht="40.35" customHeight="1" x14ac:dyDescent="0.25">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row>
    <row r="238" spans="1:27" ht="40.35" customHeight="1" x14ac:dyDescent="0.25">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row>
    <row r="239" spans="1:27" ht="40.35" customHeight="1" x14ac:dyDescent="0.25">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row>
    <row r="240" spans="1:27" ht="40.35" customHeight="1" x14ac:dyDescent="0.25">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row>
    <row r="241" spans="1:27" ht="40.35" customHeight="1" x14ac:dyDescent="0.25">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row>
    <row r="242" spans="1:27" ht="40.35" customHeight="1" x14ac:dyDescent="0.25">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row>
    <row r="243" spans="1:27" ht="40.35" customHeight="1" x14ac:dyDescent="0.25">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row>
    <row r="244" spans="1:27" ht="40.35" customHeight="1" x14ac:dyDescent="0.25">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row>
    <row r="245" spans="1:27" ht="40.35" customHeight="1" x14ac:dyDescent="0.25">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row>
    <row r="246" spans="1:27" ht="40.35" customHeight="1" x14ac:dyDescent="0.25">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row>
    <row r="247" spans="1:27" ht="40.35" customHeight="1" x14ac:dyDescent="0.25">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row>
    <row r="248" spans="1:27" ht="40.35" customHeight="1" x14ac:dyDescent="0.25">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row>
    <row r="249" spans="1:27" ht="40.35" customHeight="1" x14ac:dyDescent="0.25">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row>
    <row r="250" spans="1:27" ht="40.35" customHeight="1" x14ac:dyDescent="0.25">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row>
    <row r="251" spans="1:27" ht="40.35" customHeight="1" x14ac:dyDescent="0.25">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row>
    <row r="252" spans="1:27" ht="40.35" customHeight="1" x14ac:dyDescent="0.25">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row>
    <row r="253" spans="1:27" ht="40.35" customHeight="1" x14ac:dyDescent="0.25">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row>
    <row r="254" spans="1:27" ht="40.35" customHeight="1" x14ac:dyDescent="0.25">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row>
    <row r="255" spans="1:27" ht="40.35" customHeight="1" x14ac:dyDescent="0.25">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row>
    <row r="256" spans="1:27" ht="40.35" customHeight="1" x14ac:dyDescent="0.25">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row>
    <row r="257" spans="1:27" ht="40.35" customHeight="1" x14ac:dyDescent="0.25">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row>
    <row r="258" spans="1:27" ht="40.35" customHeight="1" x14ac:dyDescent="0.25">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row>
    <row r="259" spans="1:27" ht="40.35" customHeight="1" x14ac:dyDescent="0.25">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row>
    <row r="260" spans="1:27" ht="40.35" customHeight="1" x14ac:dyDescent="0.25">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row>
    <row r="261" spans="1:27" ht="40.35" customHeight="1" x14ac:dyDescent="0.25">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row>
    <row r="262" spans="1:27" ht="40.35" customHeight="1" x14ac:dyDescent="0.25">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row>
    <row r="263" spans="1:27" ht="40.35" customHeight="1" x14ac:dyDescent="0.25">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row>
    <row r="264" spans="1:27" ht="40.35" customHeight="1" x14ac:dyDescent="0.25">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row>
    <row r="265" spans="1:27" ht="40.35" customHeight="1" x14ac:dyDescent="0.25">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row>
    <row r="266" spans="1:27" ht="40.35" customHeight="1" x14ac:dyDescent="0.25">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row>
    <row r="267" spans="1:27" ht="40.35" customHeight="1" x14ac:dyDescent="0.25">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row>
    <row r="268" spans="1:27" ht="40.35" customHeight="1" x14ac:dyDescent="0.25">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row>
    <row r="269" spans="1:27" ht="40.35" customHeight="1" x14ac:dyDescent="0.25">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row>
    <row r="270" spans="1:27" ht="40.35" customHeight="1" x14ac:dyDescent="0.25">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row>
    <row r="271" spans="1:27" ht="40.35" customHeight="1" x14ac:dyDescent="0.25">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row>
    <row r="272" spans="1:27" ht="40.35" customHeight="1" x14ac:dyDescent="0.25">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row>
    <row r="273" spans="1:27" ht="40.35" customHeight="1" x14ac:dyDescent="0.25">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row>
    <row r="274" spans="1:27" ht="40.35" customHeight="1" x14ac:dyDescent="0.25">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row>
    <row r="275" spans="1:27" ht="40.35" customHeight="1" x14ac:dyDescent="0.25">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row>
    <row r="276" spans="1:27" ht="40.35" customHeight="1" x14ac:dyDescent="0.25">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row>
    <row r="277" spans="1:27" ht="40.35" customHeight="1" x14ac:dyDescent="0.25">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row>
    <row r="278" spans="1:27" ht="40.35" customHeight="1" x14ac:dyDescent="0.25">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row>
    <row r="279" spans="1:27" ht="40.35" customHeight="1" x14ac:dyDescent="0.25">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row>
    <row r="280" spans="1:27" ht="40.35" customHeight="1" x14ac:dyDescent="0.25">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row>
    <row r="281" spans="1:27" ht="40.35" customHeight="1" x14ac:dyDescent="0.25">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row>
    <row r="282" spans="1:27" ht="40.35" customHeight="1" x14ac:dyDescent="0.25">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row>
    <row r="283" spans="1:27" ht="40.35" customHeight="1" x14ac:dyDescent="0.25">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row>
    <row r="284" spans="1:27" ht="40.35" customHeight="1" x14ac:dyDescent="0.25">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row>
    <row r="285" spans="1:27" ht="40.35" customHeight="1" x14ac:dyDescent="0.25">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row>
    <row r="286" spans="1:27" ht="40.35" customHeight="1" x14ac:dyDescent="0.25">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row>
    <row r="287" spans="1:27" ht="40.35" customHeight="1" x14ac:dyDescent="0.25">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row>
    <row r="288" spans="1:27" ht="40.35" customHeight="1" x14ac:dyDescent="0.25">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row>
    <row r="289" spans="1:27" ht="40.35" customHeight="1" x14ac:dyDescent="0.25">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row>
    <row r="290" spans="1:27" ht="40.35" customHeight="1" x14ac:dyDescent="0.25">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row>
    <row r="291" spans="1:27" ht="40.35" customHeight="1" x14ac:dyDescent="0.25">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row>
    <row r="292" spans="1:27" ht="40.35" customHeight="1" x14ac:dyDescent="0.25">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row>
    <row r="293" spans="1:27" ht="40.35" customHeight="1" x14ac:dyDescent="0.25">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row>
    <row r="294" spans="1:27" ht="40.35" customHeight="1" x14ac:dyDescent="0.25">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row>
    <row r="295" spans="1:27" ht="40.35" customHeight="1" x14ac:dyDescent="0.25">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row>
    <row r="296" spans="1:27" ht="40.35" customHeight="1" x14ac:dyDescent="0.25">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row>
    <row r="297" spans="1:27" ht="40.35" customHeight="1" x14ac:dyDescent="0.25">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row>
    <row r="298" spans="1:27" ht="40.35" customHeight="1" x14ac:dyDescent="0.25">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row>
    <row r="299" spans="1:27" ht="40.35" customHeight="1" x14ac:dyDescent="0.25">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row>
    <row r="300" spans="1:27" ht="40.35" customHeight="1" x14ac:dyDescent="0.25">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row>
    <row r="301" spans="1:27" ht="40.35" customHeight="1" x14ac:dyDescent="0.25">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row>
    <row r="302" spans="1:27" ht="40.35" customHeight="1" x14ac:dyDescent="0.25">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row>
    <row r="303" spans="1:27" ht="40.35" customHeight="1" x14ac:dyDescent="0.25">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row>
    <row r="304" spans="1:27" ht="40.35" customHeight="1" x14ac:dyDescent="0.25">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row>
    <row r="305" spans="1:27" ht="40.35" customHeight="1" x14ac:dyDescent="0.25">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row>
    <row r="306" spans="1:27" ht="40.35" customHeight="1" x14ac:dyDescent="0.25">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row>
    <row r="307" spans="1:27" ht="40.35" customHeight="1" x14ac:dyDescent="0.25">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row>
    <row r="308" spans="1:27" ht="40.35" customHeight="1" x14ac:dyDescent="0.25">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row>
    <row r="309" spans="1:27" ht="40.35" customHeight="1" x14ac:dyDescent="0.25">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row>
    <row r="310" spans="1:27" ht="40.35" customHeight="1" x14ac:dyDescent="0.25">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row>
    <row r="311" spans="1:27" ht="40.35" customHeight="1" x14ac:dyDescent="0.25">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row>
    <row r="312" spans="1:27" ht="40.35" customHeight="1" x14ac:dyDescent="0.25">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row>
    <row r="313" spans="1:27" ht="40.35" customHeight="1" x14ac:dyDescent="0.25">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row>
    <row r="314" spans="1:27" ht="40.35" customHeight="1" x14ac:dyDescent="0.25">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row>
    <row r="315" spans="1:27" ht="40.35" customHeight="1" x14ac:dyDescent="0.25">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row>
    <row r="316" spans="1:27" ht="40.35" customHeight="1" x14ac:dyDescent="0.25">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row>
    <row r="317" spans="1:27" ht="40.35" customHeight="1" x14ac:dyDescent="0.25">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row>
    <row r="318" spans="1:27" ht="40.35" customHeight="1" x14ac:dyDescent="0.25">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row>
    <row r="319" spans="1:27" ht="40.35" customHeight="1" x14ac:dyDescent="0.25">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row>
    <row r="320" spans="1:27" ht="40.35" customHeight="1" x14ac:dyDescent="0.25">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row>
    <row r="321" spans="1:27" ht="40.35" customHeight="1" x14ac:dyDescent="0.25">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row>
    <row r="322" spans="1:27" ht="40.35" customHeight="1" x14ac:dyDescent="0.25">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row>
    <row r="323" spans="1:27" ht="40.35" customHeight="1" x14ac:dyDescent="0.25">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row>
    <row r="324" spans="1:27" ht="40.35" customHeight="1" x14ac:dyDescent="0.25">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row>
    <row r="325" spans="1:27" ht="40.35" customHeight="1" x14ac:dyDescent="0.25">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row>
    <row r="326" spans="1:27" ht="40.35" customHeight="1" x14ac:dyDescent="0.25">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row>
    <row r="327" spans="1:27" ht="40.35" customHeight="1" x14ac:dyDescent="0.25">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row>
    <row r="328" spans="1:27" ht="40.35" customHeight="1" x14ac:dyDescent="0.25">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row>
    <row r="329" spans="1:27" ht="40.35" customHeight="1" x14ac:dyDescent="0.25">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row>
    <row r="330" spans="1:27" ht="40.35" customHeight="1" x14ac:dyDescent="0.25">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row>
    <row r="331" spans="1:27" ht="40.35" customHeight="1" x14ac:dyDescent="0.25">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row>
    <row r="332" spans="1:27" ht="40.35" customHeight="1" x14ac:dyDescent="0.25">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row>
    <row r="333" spans="1:27" ht="40.35" customHeight="1" x14ac:dyDescent="0.25">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row>
    <row r="334" spans="1:27" ht="40.35" customHeight="1" x14ac:dyDescent="0.25">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row>
    <row r="335" spans="1:27" ht="40.35" customHeight="1" x14ac:dyDescent="0.25">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row>
    <row r="336" spans="1:27" ht="40.35" customHeight="1" x14ac:dyDescent="0.25">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row>
    <row r="337" spans="1:27" ht="40.35" customHeight="1" x14ac:dyDescent="0.25">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row>
    <row r="338" spans="1:27" ht="40.35" customHeight="1" x14ac:dyDescent="0.25">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row>
    <row r="339" spans="1:27" ht="40.35" customHeight="1" x14ac:dyDescent="0.25">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row>
    <row r="340" spans="1:27" ht="40.35" customHeight="1" x14ac:dyDescent="0.25">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row>
    <row r="341" spans="1:27" ht="40.35" customHeight="1" x14ac:dyDescent="0.25">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row>
    <row r="342" spans="1:27" ht="40.35" customHeight="1" x14ac:dyDescent="0.25">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row>
    <row r="343" spans="1:27" ht="40.35" customHeight="1" x14ac:dyDescent="0.25">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row>
    <row r="344" spans="1:27" ht="40.35" customHeight="1" x14ac:dyDescent="0.25">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row>
    <row r="345" spans="1:27" ht="40.35" customHeight="1" x14ac:dyDescent="0.25">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row>
    <row r="346" spans="1:27" ht="40.35" customHeight="1" x14ac:dyDescent="0.25">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row>
    <row r="347" spans="1:27" ht="40.35" customHeight="1" x14ac:dyDescent="0.25">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row>
    <row r="348" spans="1:27" ht="40.35" customHeight="1" x14ac:dyDescent="0.25">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row>
    <row r="349" spans="1:27" ht="40.35" customHeight="1" x14ac:dyDescent="0.25">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row>
    <row r="350" spans="1:27" ht="40.35" customHeight="1" x14ac:dyDescent="0.25">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row>
    <row r="351" spans="1:27" ht="40.35" customHeight="1" x14ac:dyDescent="0.25">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row>
    <row r="352" spans="1:27" ht="40.35" customHeight="1" x14ac:dyDescent="0.25">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row>
    <row r="353" spans="1:27" ht="40.35" customHeight="1" x14ac:dyDescent="0.25">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row>
    <row r="354" spans="1:27" ht="40.35" customHeight="1" x14ac:dyDescent="0.25">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row>
    <row r="355" spans="1:27" ht="40.35" customHeight="1" x14ac:dyDescent="0.25">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row>
    <row r="356" spans="1:27" ht="40.35" customHeight="1" x14ac:dyDescent="0.25">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row>
    <row r="357" spans="1:27" ht="40.35" customHeight="1" x14ac:dyDescent="0.25">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row>
    <row r="358" spans="1:27" ht="40.35" customHeight="1" x14ac:dyDescent="0.25">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row>
    <row r="359" spans="1:27" ht="40.35" customHeight="1" x14ac:dyDescent="0.25">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row>
    <row r="360" spans="1:27" ht="40.35" customHeight="1" x14ac:dyDescent="0.25">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row>
    <row r="361" spans="1:27" ht="40.35" customHeight="1" x14ac:dyDescent="0.25">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row>
    <row r="362" spans="1:27" ht="40.35" customHeight="1" x14ac:dyDescent="0.25">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row>
    <row r="363" spans="1:27" ht="40.35" customHeight="1" x14ac:dyDescent="0.25">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row>
    <row r="364" spans="1:27" ht="40.35" customHeight="1" x14ac:dyDescent="0.25">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row>
    <row r="365" spans="1:27" ht="40.35" customHeight="1" x14ac:dyDescent="0.25">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row>
    <row r="366" spans="1:27" ht="40.35" customHeight="1" x14ac:dyDescent="0.25">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row>
    <row r="367" spans="1:27" ht="40.35" customHeight="1" x14ac:dyDescent="0.25">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row>
    <row r="368" spans="1:27" ht="40.35" customHeight="1" x14ac:dyDescent="0.25">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row>
    <row r="369" spans="1:27" ht="40.35" customHeight="1" x14ac:dyDescent="0.25">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row>
    <row r="370" spans="1:27" ht="40.35" customHeight="1" x14ac:dyDescent="0.25">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row>
    <row r="371" spans="1:27" ht="40.35" customHeight="1" x14ac:dyDescent="0.25">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row>
    <row r="372" spans="1:27" ht="40.35" customHeight="1" x14ac:dyDescent="0.25">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row>
    <row r="373" spans="1:27" ht="40.35" customHeight="1" x14ac:dyDescent="0.25">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row>
    <row r="374" spans="1:27" ht="40.35" customHeight="1" x14ac:dyDescent="0.25">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row>
    <row r="375" spans="1:27" ht="40.35" customHeight="1" x14ac:dyDescent="0.25">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row>
    <row r="376" spans="1:27" ht="40.35" customHeight="1" x14ac:dyDescent="0.25">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row>
    <row r="377" spans="1:27" ht="40.35" customHeight="1" x14ac:dyDescent="0.25">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row>
    <row r="378" spans="1:27" ht="40.35" customHeight="1" x14ac:dyDescent="0.25">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row>
    <row r="379" spans="1:27" ht="40.35" customHeight="1" x14ac:dyDescent="0.25">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row>
    <row r="380" spans="1:27" ht="40.35" customHeight="1" x14ac:dyDescent="0.25">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row>
    <row r="381" spans="1:27" ht="40.35" customHeight="1" x14ac:dyDescent="0.25">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row>
    <row r="382" spans="1:27" ht="40.35" customHeight="1" x14ac:dyDescent="0.25">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row>
    <row r="383" spans="1:27" ht="40.35" customHeight="1" x14ac:dyDescent="0.25">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row>
    <row r="384" spans="1:27" ht="40.35" customHeight="1" x14ac:dyDescent="0.25">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row>
    <row r="385" spans="1:27" ht="40.35" customHeight="1" x14ac:dyDescent="0.25">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row>
    <row r="386" spans="1:27" ht="40.35" customHeight="1" x14ac:dyDescent="0.25">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row>
    <row r="387" spans="1:27" ht="40.35" customHeight="1" x14ac:dyDescent="0.25">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row>
    <row r="388" spans="1:27" ht="40.35" customHeight="1" x14ac:dyDescent="0.25">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row>
    <row r="389" spans="1:27" ht="40.35" customHeight="1" x14ac:dyDescent="0.25">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row>
    <row r="390" spans="1:27" ht="40.35" customHeight="1" x14ac:dyDescent="0.25">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row>
    <row r="391" spans="1:27" ht="40.35" customHeight="1" x14ac:dyDescent="0.25">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row>
    <row r="392" spans="1:27" ht="40.35" customHeight="1" x14ac:dyDescent="0.25">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row>
    <row r="393" spans="1:27" ht="40.35" customHeight="1" x14ac:dyDescent="0.25">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row>
    <row r="394" spans="1:27" ht="40.35" customHeight="1" x14ac:dyDescent="0.25">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row>
    <row r="395" spans="1:27" ht="40.35" customHeight="1" x14ac:dyDescent="0.25">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row>
    <row r="396" spans="1:27" ht="40.35" customHeight="1" x14ac:dyDescent="0.25">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row>
    <row r="397" spans="1:27" ht="40.35" customHeight="1" x14ac:dyDescent="0.25">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row>
    <row r="398" spans="1:27" ht="40.35" customHeight="1" x14ac:dyDescent="0.25">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row>
    <row r="399" spans="1:27" ht="40.35" customHeight="1" x14ac:dyDescent="0.25">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row>
    <row r="400" spans="1:27" ht="40.35" customHeight="1" x14ac:dyDescent="0.25">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row>
    <row r="401" spans="1:27" ht="40.35" customHeight="1" x14ac:dyDescent="0.25">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row>
    <row r="402" spans="1:27" ht="40.35" customHeight="1" x14ac:dyDescent="0.25">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row>
    <row r="403" spans="1:27" ht="40.35" customHeight="1" x14ac:dyDescent="0.25">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row>
    <row r="404" spans="1:27" ht="40.35" customHeight="1" x14ac:dyDescent="0.25">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row>
    <row r="405" spans="1:27" ht="40.35" customHeight="1" x14ac:dyDescent="0.25">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row>
    <row r="406" spans="1:27" ht="40.35" customHeight="1" x14ac:dyDescent="0.25">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row>
    <row r="407" spans="1:27" ht="40.35" customHeight="1" x14ac:dyDescent="0.25">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row>
    <row r="408" spans="1:27" ht="40.35" customHeight="1" x14ac:dyDescent="0.25">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row>
    <row r="409" spans="1:27" ht="40.35" customHeight="1" x14ac:dyDescent="0.25">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row>
    <row r="410" spans="1:27" ht="40.35" customHeight="1" x14ac:dyDescent="0.25">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row>
    <row r="411" spans="1:27" ht="40.35" customHeight="1" x14ac:dyDescent="0.25">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row>
    <row r="412" spans="1:27" ht="40.35" customHeight="1" x14ac:dyDescent="0.25">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row>
    <row r="413" spans="1:27" ht="40.35" customHeight="1" x14ac:dyDescent="0.25">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row>
    <row r="414" spans="1:27" ht="40.35" customHeight="1" x14ac:dyDescent="0.25">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row>
    <row r="415" spans="1:27" ht="40.35" customHeight="1" x14ac:dyDescent="0.25">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row>
    <row r="416" spans="1:27" ht="40.35" customHeight="1" x14ac:dyDescent="0.25">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row>
    <row r="417" spans="1:27" ht="40.35" customHeight="1" x14ac:dyDescent="0.25">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row>
    <row r="418" spans="1:27" ht="40.35" customHeight="1" x14ac:dyDescent="0.25">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row>
    <row r="419" spans="1:27" ht="40.35" customHeight="1" x14ac:dyDescent="0.25">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row>
    <row r="420" spans="1:27" ht="40.35" customHeight="1" x14ac:dyDescent="0.25">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row>
    <row r="421" spans="1:27" ht="40.35" customHeight="1" x14ac:dyDescent="0.25">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row>
    <row r="422" spans="1:27" ht="40.35" customHeight="1" x14ac:dyDescent="0.25">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row>
    <row r="423" spans="1:27" ht="40.35" customHeight="1" x14ac:dyDescent="0.25">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row>
    <row r="424" spans="1:27" ht="40.35" customHeight="1" x14ac:dyDescent="0.25">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row>
    <row r="425" spans="1:27" ht="40.35" customHeight="1" x14ac:dyDescent="0.25">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row>
    <row r="426" spans="1:27" ht="40.35" customHeight="1" x14ac:dyDescent="0.25">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row>
    <row r="427" spans="1:27" ht="40.35" customHeight="1" x14ac:dyDescent="0.25">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row>
    <row r="428" spans="1:27" ht="40.35" customHeight="1" x14ac:dyDescent="0.25">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row>
    <row r="429" spans="1:27" ht="40.35" customHeight="1" x14ac:dyDescent="0.25">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row>
    <row r="430" spans="1:27" ht="40.35" customHeight="1" x14ac:dyDescent="0.25">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row>
    <row r="431" spans="1:27" ht="40.35" customHeight="1" x14ac:dyDescent="0.25">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row>
    <row r="432" spans="1:27" ht="40.35" customHeight="1" x14ac:dyDescent="0.25">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row>
    <row r="433" spans="1:27" ht="40.35" customHeight="1" x14ac:dyDescent="0.25">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row>
    <row r="434" spans="1:27" ht="40.35" customHeight="1" x14ac:dyDescent="0.25">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row>
    <row r="435" spans="1:27" ht="40.35" customHeight="1" x14ac:dyDescent="0.25">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row>
    <row r="436" spans="1:27" ht="40.35" customHeight="1" x14ac:dyDescent="0.25">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row>
    <row r="437" spans="1:27" ht="40.35" customHeight="1" x14ac:dyDescent="0.25">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row>
    <row r="438" spans="1:27" ht="40.35" customHeight="1" x14ac:dyDescent="0.25">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row>
    <row r="439" spans="1:27" ht="40.35" customHeight="1" x14ac:dyDescent="0.25">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row>
    <row r="440" spans="1:27" ht="40.35" customHeight="1" x14ac:dyDescent="0.25">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row>
    <row r="441" spans="1:27" ht="40.35" customHeight="1" x14ac:dyDescent="0.25">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row>
    <row r="442" spans="1:27" ht="40.35" customHeight="1" x14ac:dyDescent="0.25">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row>
    <row r="443" spans="1:27" ht="40.35" customHeight="1" x14ac:dyDescent="0.25">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row>
    <row r="444" spans="1:27" ht="40.35" customHeight="1" x14ac:dyDescent="0.25">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row>
    <row r="445" spans="1:27" ht="40.35" customHeight="1" x14ac:dyDescent="0.25">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row>
    <row r="446" spans="1:27" ht="40.35" customHeight="1" x14ac:dyDescent="0.25">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row>
    <row r="447" spans="1:27" ht="40.35" customHeight="1" x14ac:dyDescent="0.25">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row>
    <row r="448" spans="1:27" ht="40.35" customHeight="1" x14ac:dyDescent="0.25">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row>
    <row r="449" spans="1:27" ht="40.35" customHeight="1" x14ac:dyDescent="0.25">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row>
    <row r="450" spans="1:27" ht="40.35" customHeight="1" x14ac:dyDescent="0.25">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row>
    <row r="451" spans="1:27" ht="40.35" customHeight="1" x14ac:dyDescent="0.25">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row>
    <row r="452" spans="1:27" ht="40.35" customHeight="1" x14ac:dyDescent="0.25">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row>
    <row r="453" spans="1:27" ht="40.35" customHeight="1" x14ac:dyDescent="0.25">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row>
    <row r="454" spans="1:27" ht="40.35" customHeight="1" x14ac:dyDescent="0.25">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row>
    <row r="455" spans="1:27" ht="40.35" customHeight="1" x14ac:dyDescent="0.25">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row>
    <row r="456" spans="1:27" ht="40.35" customHeight="1" x14ac:dyDescent="0.25">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row>
    <row r="457" spans="1:27" ht="40.35" customHeight="1" x14ac:dyDescent="0.25">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row>
    <row r="458" spans="1:27" ht="40.35" customHeight="1" x14ac:dyDescent="0.25">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row>
    <row r="459" spans="1:27" ht="40.35" customHeight="1" x14ac:dyDescent="0.25">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row>
    <row r="460" spans="1:27" ht="40.35" customHeight="1" x14ac:dyDescent="0.25">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row>
    <row r="461" spans="1:27" ht="40.35" customHeight="1" x14ac:dyDescent="0.25">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row>
    <row r="462" spans="1:27" ht="40.35" customHeight="1" x14ac:dyDescent="0.25">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row>
    <row r="463" spans="1:27" ht="40.35" customHeight="1" x14ac:dyDescent="0.25">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row>
    <row r="464" spans="1:27" ht="40.35" customHeight="1" x14ac:dyDescent="0.25">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row>
    <row r="465" spans="1:27" ht="40.35" customHeight="1" x14ac:dyDescent="0.25">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row>
    <row r="466" spans="1:27" ht="40.35" customHeight="1" x14ac:dyDescent="0.25">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row>
    <row r="467" spans="1:27" ht="40.35" customHeight="1" x14ac:dyDescent="0.25">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row>
    <row r="468" spans="1:27" ht="40.35" customHeight="1" x14ac:dyDescent="0.25">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row>
    <row r="469" spans="1:27" ht="40.35" customHeight="1" x14ac:dyDescent="0.25">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row>
    <row r="470" spans="1:27" ht="40.35" customHeight="1" x14ac:dyDescent="0.25">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row>
    <row r="471" spans="1:27" ht="40.35" customHeight="1" x14ac:dyDescent="0.25">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row>
    <row r="472" spans="1:27" ht="40.35" customHeight="1" x14ac:dyDescent="0.25">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row>
    <row r="473" spans="1:27" ht="40.35" customHeight="1" x14ac:dyDescent="0.25">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row>
    <row r="474" spans="1:27" ht="40.35" customHeight="1" x14ac:dyDescent="0.25">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row>
    <row r="475" spans="1:27" ht="40.35" customHeight="1" x14ac:dyDescent="0.25">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row>
    <row r="476" spans="1:27" ht="40.35" customHeight="1" x14ac:dyDescent="0.25">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row>
    <row r="477" spans="1:27" ht="40.35" customHeight="1" x14ac:dyDescent="0.25">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row>
    <row r="478" spans="1:27" ht="40.35" customHeight="1" x14ac:dyDescent="0.25">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row>
    <row r="479" spans="1:27" ht="40.35" customHeight="1" x14ac:dyDescent="0.25">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row>
    <row r="480" spans="1:27" ht="40.35" customHeight="1" x14ac:dyDescent="0.25">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row>
    <row r="481" spans="1:27" ht="40.35" customHeight="1" x14ac:dyDescent="0.25">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row>
    <row r="482" spans="1:27" ht="40.35" customHeight="1" x14ac:dyDescent="0.25">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row>
    <row r="483" spans="1:27" ht="40.35" customHeight="1" x14ac:dyDescent="0.25">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row>
    <row r="484" spans="1:27" ht="40.35" customHeight="1" x14ac:dyDescent="0.25">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row>
    <row r="485" spans="1:27" ht="40.35" customHeight="1" x14ac:dyDescent="0.25">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row>
    <row r="486" spans="1:27" ht="40.35" customHeight="1" x14ac:dyDescent="0.25">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row>
    <row r="487" spans="1:27" ht="40.35" customHeight="1" x14ac:dyDescent="0.25">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row>
    <row r="488" spans="1:27" ht="40.35" customHeight="1" x14ac:dyDescent="0.25">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row>
    <row r="489" spans="1:27" ht="40.35" customHeight="1" x14ac:dyDescent="0.25">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row>
    <row r="490" spans="1:27" ht="40.35" customHeight="1" x14ac:dyDescent="0.25">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row>
    <row r="491" spans="1:27" ht="40.35" customHeight="1" x14ac:dyDescent="0.25">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row>
    <row r="492" spans="1:27" ht="40.35" customHeight="1" x14ac:dyDescent="0.25">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row>
    <row r="493" spans="1:27" ht="40.35" customHeight="1" x14ac:dyDescent="0.25">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row>
    <row r="494" spans="1:27" ht="40.35" customHeight="1" x14ac:dyDescent="0.25">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row>
    <row r="495" spans="1:27" ht="40.35" customHeight="1" x14ac:dyDescent="0.25">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row>
    <row r="496" spans="1:27" ht="40.35" customHeight="1" x14ac:dyDescent="0.25">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row>
    <row r="497" spans="1:27" ht="40.35" customHeight="1" x14ac:dyDescent="0.25">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row>
    <row r="498" spans="1:27" ht="40.35" customHeight="1" x14ac:dyDescent="0.25">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row>
    <row r="499" spans="1:27" ht="40.35" customHeight="1" x14ac:dyDescent="0.25">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row>
    <row r="500" spans="1:27" ht="40.35" customHeight="1" x14ac:dyDescent="0.25">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row>
    <row r="501" spans="1:27" ht="40.35" customHeight="1" x14ac:dyDescent="0.25">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row>
    <row r="502" spans="1:27" ht="40.35" customHeight="1" x14ac:dyDescent="0.25">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row>
    <row r="503" spans="1:27" ht="40.35" customHeight="1" x14ac:dyDescent="0.25">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row>
    <row r="504" spans="1:27" ht="40.35" customHeight="1" x14ac:dyDescent="0.25">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row>
    <row r="505" spans="1:27" ht="40.35" customHeight="1" x14ac:dyDescent="0.25">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row>
    <row r="506" spans="1:27" ht="40.35" customHeight="1" x14ac:dyDescent="0.25">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row>
    <row r="507" spans="1:27" ht="40.35" customHeight="1" x14ac:dyDescent="0.25">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row>
    <row r="508" spans="1:27" ht="40.35" customHeight="1" x14ac:dyDescent="0.25">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row>
    <row r="509" spans="1:27" ht="40.35" customHeight="1" x14ac:dyDescent="0.25">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row>
    <row r="510" spans="1:27" ht="40.35" customHeight="1" x14ac:dyDescent="0.25">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row>
    <row r="511" spans="1:27" ht="40.35" customHeight="1" x14ac:dyDescent="0.25">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row>
    <row r="512" spans="1:27" ht="40.35" customHeight="1" x14ac:dyDescent="0.25">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row>
    <row r="513" spans="1:27" ht="40.35" customHeight="1" x14ac:dyDescent="0.25">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row>
    <row r="514" spans="1:27" ht="40.35" customHeight="1" x14ac:dyDescent="0.25">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row>
    <row r="515" spans="1:27" ht="40.35" customHeight="1" x14ac:dyDescent="0.25">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row>
    <row r="516" spans="1:27" ht="40.35" customHeight="1" x14ac:dyDescent="0.25">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row>
    <row r="517" spans="1:27" ht="40.35" customHeight="1" x14ac:dyDescent="0.25">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row>
    <row r="518" spans="1:27" ht="40.35" customHeight="1" x14ac:dyDescent="0.25">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row>
    <row r="519" spans="1:27" ht="40.35" customHeight="1" x14ac:dyDescent="0.25">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row>
    <row r="520" spans="1:27" ht="40.35" customHeight="1" x14ac:dyDescent="0.25">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row>
    <row r="521" spans="1:27" ht="40.35" customHeight="1" x14ac:dyDescent="0.25">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row>
    <row r="522" spans="1:27" ht="40.35" customHeight="1" x14ac:dyDescent="0.25">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row>
    <row r="523" spans="1:27" ht="40.35" customHeight="1" x14ac:dyDescent="0.25">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row>
    <row r="524" spans="1:27" ht="40.35" customHeight="1" x14ac:dyDescent="0.25">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row>
    <row r="525" spans="1:27" ht="40.35" customHeight="1" x14ac:dyDescent="0.25">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row>
    <row r="526" spans="1:27" ht="40.35" customHeight="1" x14ac:dyDescent="0.25">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row>
    <row r="527" spans="1:27" ht="40.35" customHeight="1" x14ac:dyDescent="0.25">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row>
    <row r="528" spans="1:27" ht="40.35" customHeight="1" x14ac:dyDescent="0.25">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row>
    <row r="529" spans="1:27" ht="40.35" customHeight="1" x14ac:dyDescent="0.25">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row>
    <row r="530" spans="1:27" ht="40.35" customHeight="1" x14ac:dyDescent="0.25">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row>
    <row r="531" spans="1:27" ht="40.35" customHeight="1" x14ac:dyDescent="0.25">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row>
    <row r="532" spans="1:27" ht="40.35" customHeight="1" x14ac:dyDescent="0.25">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row>
    <row r="533" spans="1:27" ht="40.35" customHeight="1" x14ac:dyDescent="0.25">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row>
    <row r="534" spans="1:27" ht="40.35" customHeight="1" x14ac:dyDescent="0.25">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row>
    <row r="535" spans="1:27" ht="40.35" customHeight="1" x14ac:dyDescent="0.25">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row>
    <row r="536" spans="1:27" ht="40.35" customHeight="1" x14ac:dyDescent="0.25">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row>
    <row r="537" spans="1:27" ht="40.35" customHeight="1" x14ac:dyDescent="0.25">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row>
    <row r="538" spans="1:27" ht="40.35" customHeight="1" x14ac:dyDescent="0.25">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row>
    <row r="539" spans="1:27" ht="40.35" customHeight="1" x14ac:dyDescent="0.25">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row>
    <row r="540" spans="1:27" ht="40.35" customHeight="1" x14ac:dyDescent="0.25">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row>
    <row r="541" spans="1:27" ht="40.35" customHeight="1" x14ac:dyDescent="0.25">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row>
    <row r="542" spans="1:27" ht="40.35" customHeight="1" x14ac:dyDescent="0.25">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row>
    <row r="543" spans="1:27" ht="40.35" customHeight="1" x14ac:dyDescent="0.25">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row>
    <row r="544" spans="1:27" ht="40.35" customHeight="1" x14ac:dyDescent="0.25">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row>
    <row r="545" spans="1:27" ht="40.35" customHeight="1" x14ac:dyDescent="0.25">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row>
    <row r="546" spans="1:27" ht="40.35" customHeight="1" x14ac:dyDescent="0.25">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row>
    <row r="547" spans="1:27" ht="40.35" customHeight="1" x14ac:dyDescent="0.25">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row>
    <row r="548" spans="1:27" ht="40.35" customHeight="1" x14ac:dyDescent="0.25">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row>
    <row r="549" spans="1:27" ht="40.35" customHeight="1" x14ac:dyDescent="0.25">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row>
    <row r="550" spans="1:27" ht="40.35" customHeight="1" x14ac:dyDescent="0.25">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row>
    <row r="551" spans="1:27" ht="40.35" customHeight="1" x14ac:dyDescent="0.25">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row>
    <row r="552" spans="1:27" ht="40.35" customHeight="1" x14ac:dyDescent="0.25">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row>
    <row r="553" spans="1:27" ht="40.35" customHeight="1" x14ac:dyDescent="0.25">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row>
    <row r="554" spans="1:27" ht="40.35" customHeight="1" x14ac:dyDescent="0.25">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row>
    <row r="555" spans="1:27" ht="40.35" customHeight="1" x14ac:dyDescent="0.25">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row>
    <row r="556" spans="1:27" ht="40.35" customHeight="1" x14ac:dyDescent="0.25">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row>
    <row r="557" spans="1:27" ht="40.35" customHeight="1" x14ac:dyDescent="0.25">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row>
    <row r="558" spans="1:27" ht="40.35" customHeight="1" x14ac:dyDescent="0.25">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row>
    <row r="559" spans="1:27" ht="40.35" customHeight="1" x14ac:dyDescent="0.25">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row>
    <row r="560" spans="1:27" ht="40.35" customHeight="1" x14ac:dyDescent="0.25">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row>
    <row r="561" spans="1:27" ht="40.35" customHeight="1" x14ac:dyDescent="0.25">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row>
    <row r="562" spans="1:27" ht="40.35" customHeight="1" x14ac:dyDescent="0.25">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row>
    <row r="563" spans="1:27" ht="40.35" customHeight="1" x14ac:dyDescent="0.25">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row>
    <row r="564" spans="1:27" ht="40.35" customHeight="1" x14ac:dyDescent="0.25">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row>
    <row r="565" spans="1:27" ht="40.35" customHeight="1" x14ac:dyDescent="0.25">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row>
    <row r="566" spans="1:27" ht="40.35" customHeight="1" x14ac:dyDescent="0.25">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row>
    <row r="567" spans="1:27" ht="40.35" customHeight="1" x14ac:dyDescent="0.25">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row>
    <row r="568" spans="1:27" ht="40.35" customHeight="1" x14ac:dyDescent="0.25">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row>
    <row r="569" spans="1:27" ht="40.35" customHeight="1" x14ac:dyDescent="0.25">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row>
    <row r="570" spans="1:27" ht="40.35" customHeight="1" x14ac:dyDescent="0.25">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row>
    <row r="571" spans="1:27" ht="40.35" customHeight="1" x14ac:dyDescent="0.25">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row>
    <row r="572" spans="1:27" ht="40.35" customHeight="1" x14ac:dyDescent="0.25">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row>
    <row r="573" spans="1:27" ht="40.35" customHeight="1" x14ac:dyDescent="0.25">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row>
    <row r="574" spans="1:27" ht="40.35" customHeight="1" x14ac:dyDescent="0.25">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row>
    <row r="575" spans="1:27" ht="40.35" customHeight="1" x14ac:dyDescent="0.25">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row>
    <row r="576" spans="1:27" ht="40.35" customHeight="1" x14ac:dyDescent="0.25">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row>
    <row r="577" spans="1:27" ht="40.35" customHeight="1" x14ac:dyDescent="0.25">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row>
    <row r="578" spans="1:27" ht="40.35" customHeight="1" x14ac:dyDescent="0.25">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row>
    <row r="579" spans="1:27" ht="40.35" customHeight="1" x14ac:dyDescent="0.25">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row>
    <row r="580" spans="1:27" ht="40.35" customHeight="1" x14ac:dyDescent="0.25">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row>
    <row r="581" spans="1:27" ht="40.35" customHeight="1" x14ac:dyDescent="0.25">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row>
    <row r="582" spans="1:27" ht="40.35" customHeight="1" x14ac:dyDescent="0.25">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row>
    <row r="583" spans="1:27" ht="40.35" customHeight="1" x14ac:dyDescent="0.25">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row>
    <row r="584" spans="1:27" ht="40.35" customHeight="1" x14ac:dyDescent="0.25">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row>
    <row r="585" spans="1:27" ht="40.35" customHeight="1" x14ac:dyDescent="0.25">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row>
    <row r="586" spans="1:27" ht="40.35" customHeight="1" x14ac:dyDescent="0.25">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row>
    <row r="587" spans="1:27" ht="40.35" customHeight="1" x14ac:dyDescent="0.25">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row>
    <row r="588" spans="1:27" ht="40.35" customHeight="1" x14ac:dyDescent="0.25">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row>
    <row r="589" spans="1:27" ht="40.35" customHeight="1" x14ac:dyDescent="0.25">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row>
    <row r="590" spans="1:27" ht="40.35" customHeight="1" x14ac:dyDescent="0.25">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row>
    <row r="591" spans="1:27" ht="40.35" customHeight="1" x14ac:dyDescent="0.25">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row>
    <row r="592" spans="1:27" ht="40.35" customHeight="1" x14ac:dyDescent="0.25">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row>
    <row r="593" spans="1:27" ht="40.35" customHeight="1" x14ac:dyDescent="0.25">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row>
    <row r="594" spans="1:27" ht="40.35" customHeight="1" x14ac:dyDescent="0.25">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row>
    <row r="595" spans="1:27" ht="40.35" customHeight="1" x14ac:dyDescent="0.25">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row>
    <row r="596" spans="1:27" ht="40.35" customHeight="1" x14ac:dyDescent="0.25">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row>
    <row r="597" spans="1:27" ht="40.35" customHeight="1" x14ac:dyDescent="0.25">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row>
    <row r="598" spans="1:27" ht="40.35" customHeight="1" x14ac:dyDescent="0.25">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row>
    <row r="599" spans="1:27" ht="40.35" customHeight="1" x14ac:dyDescent="0.25">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row>
    <row r="600" spans="1:27" ht="40.35" customHeight="1" x14ac:dyDescent="0.25">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row>
    <row r="601" spans="1:27" ht="40.35" customHeight="1" x14ac:dyDescent="0.25">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row>
    <row r="602" spans="1:27" ht="40.35" customHeight="1" x14ac:dyDescent="0.25">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row>
    <row r="603" spans="1:27" ht="40.35" customHeight="1" x14ac:dyDescent="0.25">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row>
    <row r="604" spans="1:27" ht="40.35" customHeight="1" x14ac:dyDescent="0.25">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row>
    <row r="605" spans="1:27" ht="40.35" customHeight="1" x14ac:dyDescent="0.25">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row>
    <row r="606" spans="1:27" ht="40.35" customHeight="1" x14ac:dyDescent="0.25">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row>
    <row r="607" spans="1:27" ht="40.35" customHeight="1" x14ac:dyDescent="0.25">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row>
    <row r="608" spans="1:27" ht="40.35" customHeight="1" x14ac:dyDescent="0.25">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row>
    <row r="609" spans="1:27" ht="40.35" customHeight="1" x14ac:dyDescent="0.25">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row>
    <row r="610" spans="1:27" ht="40.35" customHeight="1" x14ac:dyDescent="0.25">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row>
    <row r="611" spans="1:27" ht="40.35" customHeight="1" x14ac:dyDescent="0.25">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row>
    <row r="612" spans="1:27" ht="40.35" customHeight="1" x14ac:dyDescent="0.25">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row>
    <row r="613" spans="1:27" ht="40.35" customHeight="1" x14ac:dyDescent="0.25">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row>
    <row r="614" spans="1:27" ht="40.35" customHeight="1" x14ac:dyDescent="0.25">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row>
    <row r="615" spans="1:27" ht="40.35" customHeight="1" x14ac:dyDescent="0.25">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row>
    <row r="616" spans="1:27" ht="40.35" customHeight="1" x14ac:dyDescent="0.25">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row>
    <row r="617" spans="1:27" ht="40.35" customHeight="1" x14ac:dyDescent="0.25">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row>
    <row r="618" spans="1:27" ht="40.35" customHeight="1" x14ac:dyDescent="0.25">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row>
    <row r="619" spans="1:27" ht="40.35" customHeight="1" x14ac:dyDescent="0.25">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row>
    <row r="620" spans="1:27" ht="40.35" customHeight="1" x14ac:dyDescent="0.25">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row>
    <row r="621" spans="1:27" ht="40.35" customHeight="1" x14ac:dyDescent="0.25">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row>
    <row r="622" spans="1:27" ht="40.35" customHeight="1" x14ac:dyDescent="0.25">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row>
    <row r="623" spans="1:27" ht="40.35" customHeight="1" x14ac:dyDescent="0.25">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row>
    <row r="624" spans="1:27" ht="40.35" customHeight="1" x14ac:dyDescent="0.25">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row>
    <row r="625" spans="1:27" ht="40.35" customHeight="1" x14ac:dyDescent="0.25">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row>
    <row r="626" spans="1:27" ht="40.35" customHeight="1" x14ac:dyDescent="0.25">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row>
    <row r="627" spans="1:27" ht="40.35" customHeight="1" x14ac:dyDescent="0.25">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row>
    <row r="628" spans="1:27" ht="40.35" customHeight="1" x14ac:dyDescent="0.25">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row>
    <row r="629" spans="1:27" ht="40.35" customHeight="1" x14ac:dyDescent="0.25">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row>
    <row r="630" spans="1:27" ht="40.35" customHeight="1" x14ac:dyDescent="0.25">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row>
    <row r="631" spans="1:27" ht="40.35" customHeight="1" x14ac:dyDescent="0.25">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row>
    <row r="632" spans="1:27" ht="40.35" customHeight="1" x14ac:dyDescent="0.25">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row>
    <row r="633" spans="1:27" ht="40.35" customHeight="1" x14ac:dyDescent="0.25">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row>
    <row r="634" spans="1:27" ht="40.35" customHeight="1" x14ac:dyDescent="0.25">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row>
    <row r="635" spans="1:27" ht="40.35" customHeight="1" x14ac:dyDescent="0.25">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row>
    <row r="636" spans="1:27" ht="40.35" customHeight="1" x14ac:dyDescent="0.25">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row>
    <row r="637" spans="1:27" ht="40.35" customHeight="1" x14ac:dyDescent="0.25">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row>
    <row r="638" spans="1:27" ht="40.35" customHeight="1" x14ac:dyDescent="0.25">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row>
    <row r="639" spans="1:27" ht="40.35" customHeight="1" x14ac:dyDescent="0.25">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row>
    <row r="640" spans="1:27" ht="40.35" customHeight="1" x14ac:dyDescent="0.25">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row>
    <row r="641" spans="1:27" ht="40.35" customHeight="1" x14ac:dyDescent="0.25">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row>
    <row r="642" spans="1:27" ht="40.35" customHeight="1" x14ac:dyDescent="0.25">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row>
    <row r="643" spans="1:27" ht="40.35" customHeight="1" x14ac:dyDescent="0.25">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row>
    <row r="644" spans="1:27" ht="40.35" customHeight="1" x14ac:dyDescent="0.25">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row>
    <row r="645" spans="1:27" ht="40.35" customHeight="1" x14ac:dyDescent="0.25">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row>
    <row r="646" spans="1:27" ht="40.35" customHeight="1" x14ac:dyDescent="0.25">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row>
    <row r="647" spans="1:27" ht="40.35" customHeight="1" x14ac:dyDescent="0.25">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row>
    <row r="648" spans="1:27" ht="40.35" customHeight="1" x14ac:dyDescent="0.25">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row>
    <row r="649" spans="1:27" ht="40.35" customHeight="1" x14ac:dyDescent="0.25">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row>
    <row r="650" spans="1:27" ht="40.35" customHeight="1" x14ac:dyDescent="0.25">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row>
    <row r="651" spans="1:27" ht="40.35" customHeight="1" x14ac:dyDescent="0.25">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row>
    <row r="652" spans="1:27" ht="40.35" customHeight="1" x14ac:dyDescent="0.25">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row>
    <row r="653" spans="1:27" ht="40.35" customHeight="1" x14ac:dyDescent="0.25">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row>
    <row r="654" spans="1:27" ht="40.35" customHeight="1" x14ac:dyDescent="0.25">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row>
    <row r="655" spans="1:27" ht="40.35" customHeight="1" x14ac:dyDescent="0.25">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row>
    <row r="656" spans="1:27" ht="40.35" customHeight="1" x14ac:dyDescent="0.25">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row>
    <row r="657" spans="1:27" ht="40.35" customHeight="1" x14ac:dyDescent="0.25">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row>
    <row r="658" spans="1:27" ht="40.35" customHeight="1" x14ac:dyDescent="0.25">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row>
    <row r="659" spans="1:27" ht="40.35" customHeight="1" x14ac:dyDescent="0.25">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row>
    <row r="660" spans="1:27" ht="40.35" customHeight="1" x14ac:dyDescent="0.25">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row>
    <row r="661" spans="1:27" ht="40.35" customHeight="1" x14ac:dyDescent="0.25">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row>
    <row r="662" spans="1:27" ht="40.35" customHeight="1" x14ac:dyDescent="0.25">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row>
    <row r="663" spans="1:27" ht="40.35" customHeight="1" x14ac:dyDescent="0.25">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row>
    <row r="664" spans="1:27" ht="40.35" customHeight="1" x14ac:dyDescent="0.25">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row>
    <row r="665" spans="1:27" ht="40.35" customHeight="1" x14ac:dyDescent="0.25">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row>
    <row r="666" spans="1:27" ht="40.35" customHeight="1" x14ac:dyDescent="0.25">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row>
    <row r="667" spans="1:27" ht="40.35" customHeight="1" x14ac:dyDescent="0.25">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row>
    <row r="668" spans="1:27" ht="40.35" customHeight="1" x14ac:dyDescent="0.25">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row>
    <row r="669" spans="1:27" ht="40.35" customHeight="1" x14ac:dyDescent="0.25">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row>
    <row r="670" spans="1:27" ht="40.35" customHeight="1" x14ac:dyDescent="0.25">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row>
    <row r="671" spans="1:27" ht="40.35" customHeight="1" x14ac:dyDescent="0.25">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row>
    <row r="672" spans="1:27" ht="40.35" customHeight="1" x14ac:dyDescent="0.25">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row>
    <row r="673" spans="1:27" ht="40.35" customHeight="1" x14ac:dyDescent="0.25">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row>
    <row r="674" spans="1:27" ht="40.35" customHeight="1" x14ac:dyDescent="0.25">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row>
    <row r="675" spans="1:27" ht="40.35" customHeight="1" x14ac:dyDescent="0.25">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row>
    <row r="676" spans="1:27" ht="40.35" customHeight="1" x14ac:dyDescent="0.25">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row>
    <row r="677" spans="1:27" ht="40.35" customHeight="1" x14ac:dyDescent="0.25">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row>
    <row r="678" spans="1:27" ht="40.35" customHeight="1" x14ac:dyDescent="0.25">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row>
    <row r="679" spans="1:27" ht="40.35" customHeight="1" x14ac:dyDescent="0.25">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row>
    <row r="680" spans="1:27" ht="40.35" customHeight="1" x14ac:dyDescent="0.25">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row>
    <row r="681" spans="1:27" ht="40.35" customHeight="1" x14ac:dyDescent="0.25">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row>
    <row r="682" spans="1:27" ht="40.35" customHeight="1" x14ac:dyDescent="0.25">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row>
    <row r="683" spans="1:27" ht="40.35" customHeight="1" x14ac:dyDescent="0.25">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row>
    <row r="684" spans="1:27" ht="40.35" customHeight="1" x14ac:dyDescent="0.25">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row>
    <row r="685" spans="1:27" ht="40.35" customHeight="1" x14ac:dyDescent="0.25">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row>
    <row r="686" spans="1:27" ht="40.35" customHeight="1" x14ac:dyDescent="0.25">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row>
    <row r="687" spans="1:27" ht="40.35" customHeight="1" x14ac:dyDescent="0.25">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row>
    <row r="688" spans="1:27" ht="40.35" customHeight="1" x14ac:dyDescent="0.25">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row>
    <row r="689" spans="1:27" ht="40.35" customHeight="1" x14ac:dyDescent="0.25">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row>
    <row r="690" spans="1:27" ht="40.35" customHeight="1" x14ac:dyDescent="0.25">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row>
    <row r="691" spans="1:27" ht="40.35" customHeight="1" x14ac:dyDescent="0.25">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row>
    <row r="692" spans="1:27" ht="40.35" customHeight="1" x14ac:dyDescent="0.25">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row>
    <row r="693" spans="1:27" ht="40.35" customHeight="1" x14ac:dyDescent="0.25">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row>
    <row r="694" spans="1:27" ht="40.35" customHeight="1" x14ac:dyDescent="0.25">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row>
    <row r="695" spans="1:27" ht="40.35" customHeight="1" x14ac:dyDescent="0.25">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row>
    <row r="696" spans="1:27" ht="40.35" customHeight="1" x14ac:dyDescent="0.25">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row>
    <row r="697" spans="1:27" ht="40.35" customHeight="1" x14ac:dyDescent="0.25">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row>
    <row r="698" spans="1:27" ht="40.35" customHeight="1" x14ac:dyDescent="0.25">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row>
    <row r="699" spans="1:27" ht="40.35" customHeight="1" x14ac:dyDescent="0.25">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row>
    <row r="700" spans="1:27" ht="40.35" customHeight="1" x14ac:dyDescent="0.25">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row>
    <row r="701" spans="1:27" ht="40.35" customHeight="1" x14ac:dyDescent="0.25">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row>
    <row r="702" spans="1:27" ht="40.35" customHeight="1" x14ac:dyDescent="0.25">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row>
    <row r="703" spans="1:27" ht="40.35" customHeight="1" x14ac:dyDescent="0.25">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row>
    <row r="704" spans="1:27" ht="40.35" customHeight="1" x14ac:dyDescent="0.25">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row>
    <row r="705" spans="1:27" ht="40.35" customHeight="1" x14ac:dyDescent="0.25">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row>
    <row r="706" spans="1:27" ht="40.35" customHeight="1" x14ac:dyDescent="0.25">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row>
    <row r="707" spans="1:27" ht="40.35" customHeight="1" x14ac:dyDescent="0.25">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row>
    <row r="708" spans="1:27" ht="40.35" customHeight="1" x14ac:dyDescent="0.25">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row>
    <row r="709" spans="1:27" ht="40.35" customHeight="1" x14ac:dyDescent="0.25">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row>
    <row r="710" spans="1:27" ht="40.35" customHeight="1" x14ac:dyDescent="0.25">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row>
    <row r="711" spans="1:27" ht="40.35" customHeight="1" x14ac:dyDescent="0.25">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row>
    <row r="712" spans="1:27" ht="40.35" customHeight="1" x14ac:dyDescent="0.25">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row>
    <row r="713" spans="1:27" ht="40.35" customHeight="1" x14ac:dyDescent="0.25">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row>
    <row r="714" spans="1:27" ht="40.35" customHeight="1" x14ac:dyDescent="0.25">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row>
    <row r="715" spans="1:27" ht="40.35" customHeight="1" x14ac:dyDescent="0.25">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row>
    <row r="716" spans="1:27" ht="40.35" customHeight="1" x14ac:dyDescent="0.25">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row>
    <row r="717" spans="1:27" ht="40.35" customHeight="1" x14ac:dyDescent="0.25">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row>
    <row r="718" spans="1:27" ht="40.35" customHeight="1" x14ac:dyDescent="0.25">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row>
    <row r="719" spans="1:27" ht="40.35" customHeight="1" x14ac:dyDescent="0.25">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row>
    <row r="720" spans="1:27" ht="40.35" customHeight="1" x14ac:dyDescent="0.25">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row>
    <row r="721" spans="1:27" ht="40.35" customHeight="1" x14ac:dyDescent="0.25">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row>
    <row r="722" spans="1:27" ht="40.35" customHeight="1" x14ac:dyDescent="0.25">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row>
    <row r="723" spans="1:27" ht="40.35" customHeight="1" x14ac:dyDescent="0.25">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row>
    <row r="724" spans="1:27" ht="40.35" customHeight="1" x14ac:dyDescent="0.25">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row>
    <row r="725" spans="1:27" ht="40.35" customHeight="1" x14ac:dyDescent="0.25">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row>
    <row r="726" spans="1:27" ht="40.35" customHeight="1" x14ac:dyDescent="0.25">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row>
    <row r="727" spans="1:27" ht="40.35" customHeight="1" x14ac:dyDescent="0.25">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row>
    <row r="728" spans="1:27" ht="40.35" customHeight="1" x14ac:dyDescent="0.25">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row>
    <row r="729" spans="1:27" ht="40.35" customHeight="1" x14ac:dyDescent="0.25">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row>
    <row r="730" spans="1:27" ht="40.35" customHeight="1" x14ac:dyDescent="0.25">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row>
    <row r="731" spans="1:27" ht="40.35" customHeight="1" x14ac:dyDescent="0.25">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row>
    <row r="732" spans="1:27" ht="40.35" customHeight="1" x14ac:dyDescent="0.25">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row>
    <row r="733" spans="1:27" ht="40.35" customHeight="1" x14ac:dyDescent="0.25">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row>
    <row r="734" spans="1:27" ht="40.35" customHeight="1" x14ac:dyDescent="0.25">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row>
    <row r="735" spans="1:27" ht="40.35" customHeight="1" x14ac:dyDescent="0.25">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row>
    <row r="736" spans="1:27" ht="40.35" customHeight="1" x14ac:dyDescent="0.25">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row>
    <row r="737" spans="1:27" ht="40.35" customHeight="1" x14ac:dyDescent="0.25">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row>
    <row r="738" spans="1:27" ht="40.35" customHeight="1" x14ac:dyDescent="0.25">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row>
    <row r="739" spans="1:27" ht="40.35" customHeight="1" x14ac:dyDescent="0.25">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row>
    <row r="740" spans="1:27" ht="40.35" customHeight="1" x14ac:dyDescent="0.25">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row>
    <row r="741" spans="1:27" ht="40.35" customHeight="1" x14ac:dyDescent="0.25">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row>
    <row r="742" spans="1:27" ht="40.35" customHeight="1" x14ac:dyDescent="0.25">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row>
    <row r="743" spans="1:27" ht="40.35" customHeight="1" x14ac:dyDescent="0.25">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row>
    <row r="744" spans="1:27" ht="40.35" customHeight="1" x14ac:dyDescent="0.25">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row>
    <row r="745" spans="1:27" ht="40.35" customHeight="1" x14ac:dyDescent="0.25">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row>
    <row r="746" spans="1:27" ht="40.35" customHeight="1" x14ac:dyDescent="0.25">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row>
    <row r="747" spans="1:27" ht="40.35" customHeight="1" x14ac:dyDescent="0.25">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row>
    <row r="748" spans="1:27" ht="40.35" customHeight="1" x14ac:dyDescent="0.25">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row>
    <row r="749" spans="1:27" ht="40.35" customHeight="1" x14ac:dyDescent="0.25">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row>
    <row r="750" spans="1:27" ht="40.35" customHeight="1" x14ac:dyDescent="0.25">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row>
    <row r="751" spans="1:27" ht="40.35" customHeight="1" x14ac:dyDescent="0.25">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row>
    <row r="752" spans="1:27" ht="40.35" customHeight="1" x14ac:dyDescent="0.25">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row>
    <row r="753" spans="1:27" ht="40.35" customHeight="1" x14ac:dyDescent="0.25">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row>
    <row r="754" spans="1:27" ht="40.35" customHeight="1" x14ac:dyDescent="0.25">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row>
    <row r="755" spans="1:27" ht="40.35" customHeight="1" x14ac:dyDescent="0.25">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row>
    <row r="756" spans="1:27" ht="40.35" customHeight="1" x14ac:dyDescent="0.25">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row>
    <row r="757" spans="1:27" ht="40.35" customHeight="1" x14ac:dyDescent="0.25">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row>
    <row r="758" spans="1:27" ht="40.35" customHeight="1" x14ac:dyDescent="0.25">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row>
    <row r="759" spans="1:27" ht="40.35" customHeight="1" x14ac:dyDescent="0.25">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row>
    <row r="760" spans="1:27" ht="40.35" customHeight="1" x14ac:dyDescent="0.25">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row>
    <row r="761" spans="1:27" ht="40.35" customHeight="1" x14ac:dyDescent="0.25">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row>
    <row r="762" spans="1:27" ht="40.35" customHeight="1" x14ac:dyDescent="0.25">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row>
    <row r="763" spans="1:27" ht="40.35" customHeight="1" x14ac:dyDescent="0.25">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row>
    <row r="764" spans="1:27" ht="40.35" customHeight="1" x14ac:dyDescent="0.25">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row>
    <row r="765" spans="1:27" ht="40.35" customHeight="1" x14ac:dyDescent="0.25">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row>
    <row r="766" spans="1:27" ht="40.35" customHeight="1" x14ac:dyDescent="0.25">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row>
    <row r="767" spans="1:27" ht="40.35" customHeight="1" x14ac:dyDescent="0.25">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row>
    <row r="768" spans="1:27" ht="40.35" customHeight="1" x14ac:dyDescent="0.25">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row>
    <row r="769" spans="1:27" ht="40.35" customHeight="1" x14ac:dyDescent="0.25">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row>
    <row r="770" spans="1:27" ht="40.35" customHeight="1" x14ac:dyDescent="0.25">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row>
    <row r="771" spans="1:27" ht="40.35" customHeight="1" x14ac:dyDescent="0.25">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row>
    <row r="772" spans="1:27" ht="40.35" customHeight="1" x14ac:dyDescent="0.25">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row>
    <row r="773" spans="1:27" ht="40.35" customHeight="1" x14ac:dyDescent="0.25">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row>
    <row r="774" spans="1:27" ht="40.35" customHeight="1" x14ac:dyDescent="0.25">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row>
    <row r="775" spans="1:27" ht="40.35" customHeight="1" x14ac:dyDescent="0.25">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row>
    <row r="776" spans="1:27" ht="40.35" customHeight="1" x14ac:dyDescent="0.25">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row>
    <row r="777" spans="1:27" ht="40.35" customHeight="1" x14ac:dyDescent="0.25">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row>
    <row r="778" spans="1:27" ht="40.35" customHeight="1" x14ac:dyDescent="0.25">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row>
    <row r="779" spans="1:27" ht="40.35" customHeight="1" x14ac:dyDescent="0.25">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row>
    <row r="780" spans="1:27" ht="40.35" customHeight="1" x14ac:dyDescent="0.25">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row>
    <row r="781" spans="1:27" ht="40.35" customHeight="1" x14ac:dyDescent="0.25">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row>
    <row r="782" spans="1:27" ht="40.35" customHeight="1" x14ac:dyDescent="0.25">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row>
    <row r="783" spans="1:27" ht="40.35" customHeight="1" x14ac:dyDescent="0.25">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row>
    <row r="784" spans="1:27" ht="40.35" customHeight="1" x14ac:dyDescent="0.25">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row>
    <row r="785" spans="1:27" ht="40.35" customHeight="1" x14ac:dyDescent="0.25">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row>
    <row r="786" spans="1:27" ht="40.35" customHeight="1" x14ac:dyDescent="0.25">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row>
    <row r="787" spans="1:27" ht="40.35" customHeight="1" x14ac:dyDescent="0.25">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row>
    <row r="788" spans="1:27" ht="40.35" customHeight="1" x14ac:dyDescent="0.25">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row>
    <row r="789" spans="1:27" ht="40.35" customHeight="1" x14ac:dyDescent="0.25">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row>
    <row r="790" spans="1:27" ht="40.35" customHeight="1" x14ac:dyDescent="0.25">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row>
    <row r="791" spans="1:27" ht="40.35" customHeight="1" x14ac:dyDescent="0.25">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c r="AA791" s="59"/>
    </row>
    <row r="792" spans="1:27" ht="40.35" customHeight="1" x14ac:dyDescent="0.25">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c r="AA792" s="59"/>
    </row>
    <row r="793" spans="1:27" ht="40.35" customHeight="1" x14ac:dyDescent="0.25">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c r="AA793" s="59"/>
    </row>
    <row r="794" spans="1:27" ht="40.35" customHeight="1" x14ac:dyDescent="0.25">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c r="AA794" s="59"/>
    </row>
    <row r="795" spans="1:27" ht="40.35" customHeight="1" x14ac:dyDescent="0.25">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c r="AA795" s="59"/>
    </row>
    <row r="796" spans="1:27" ht="40.35" customHeight="1" x14ac:dyDescent="0.25">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c r="AA796" s="59"/>
    </row>
    <row r="797" spans="1:27" ht="40.35" customHeight="1" x14ac:dyDescent="0.25">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c r="AA797" s="59"/>
    </row>
    <row r="798" spans="1:27" ht="40.35" customHeight="1" x14ac:dyDescent="0.25">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c r="AA798" s="59"/>
    </row>
    <row r="799" spans="1:27" ht="40.35" customHeight="1" x14ac:dyDescent="0.25">
      <c r="A799" s="59"/>
      <c r="B799" s="59"/>
      <c r="C799" s="59"/>
      <c r="D799" s="59"/>
      <c r="E799" s="59"/>
      <c r="F799" s="59"/>
      <c r="G799" s="59"/>
      <c r="H799" s="59"/>
      <c r="I799" s="59"/>
      <c r="J799" s="59"/>
      <c r="K799" s="59"/>
      <c r="L799" s="59"/>
      <c r="M799" s="59"/>
      <c r="N799" s="59"/>
      <c r="O799" s="59"/>
      <c r="P799" s="59"/>
      <c r="Q799" s="59"/>
      <c r="R799" s="59"/>
      <c r="S799" s="59"/>
      <c r="T799" s="59"/>
      <c r="U799" s="59"/>
      <c r="V799" s="59"/>
      <c r="W799" s="59"/>
      <c r="X799" s="59"/>
      <c r="Y799" s="59"/>
      <c r="Z799" s="59"/>
      <c r="AA799" s="59"/>
    </row>
    <row r="800" spans="1:27" ht="40.35" customHeight="1" x14ac:dyDescent="0.25">
      <c r="A800" s="59"/>
      <c r="B800" s="59"/>
      <c r="C800" s="59"/>
      <c r="D800" s="59"/>
      <c r="E800" s="59"/>
      <c r="F800" s="59"/>
      <c r="G800" s="59"/>
      <c r="H800" s="59"/>
      <c r="I800" s="59"/>
      <c r="J800" s="59"/>
      <c r="K800" s="59"/>
      <c r="L800" s="59"/>
      <c r="M800" s="59"/>
      <c r="N800" s="59"/>
      <c r="O800" s="59"/>
      <c r="P800" s="59"/>
      <c r="Q800" s="59"/>
      <c r="R800" s="59"/>
      <c r="S800" s="59"/>
      <c r="T800" s="59"/>
      <c r="U800" s="59"/>
      <c r="V800" s="59"/>
      <c r="W800" s="59"/>
      <c r="X800" s="59"/>
      <c r="Y800" s="59"/>
      <c r="Z800" s="59"/>
      <c r="AA800" s="59"/>
    </row>
    <row r="801" spans="1:27" ht="40.35" customHeight="1" x14ac:dyDescent="0.25">
      <c r="A801" s="59"/>
      <c r="B801" s="59"/>
      <c r="C801" s="59"/>
      <c r="D801" s="59"/>
      <c r="E801" s="59"/>
      <c r="F801" s="59"/>
      <c r="G801" s="59"/>
      <c r="H801" s="59"/>
      <c r="I801" s="59"/>
      <c r="J801" s="59"/>
      <c r="K801" s="59"/>
      <c r="L801" s="59"/>
      <c r="M801" s="59"/>
      <c r="N801" s="59"/>
      <c r="O801" s="59"/>
      <c r="P801" s="59"/>
      <c r="Q801" s="59"/>
      <c r="R801" s="59"/>
      <c r="S801" s="59"/>
      <c r="T801" s="59"/>
      <c r="U801" s="59"/>
      <c r="V801" s="59"/>
      <c r="W801" s="59"/>
      <c r="X801" s="59"/>
      <c r="Y801" s="59"/>
      <c r="Z801" s="59"/>
      <c r="AA801" s="59"/>
    </row>
    <row r="802" spans="1:27" ht="40.35" customHeight="1" x14ac:dyDescent="0.25">
      <c r="A802" s="59"/>
      <c r="B802" s="59"/>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c r="AA802" s="59"/>
    </row>
    <row r="803" spans="1:27" ht="40.35" customHeight="1" x14ac:dyDescent="0.25">
      <c r="A803" s="59"/>
      <c r="B803" s="59"/>
      <c r="C803" s="59"/>
      <c r="D803" s="59"/>
      <c r="E803" s="59"/>
      <c r="F803" s="59"/>
      <c r="G803" s="59"/>
      <c r="H803" s="59"/>
      <c r="I803" s="59"/>
      <c r="J803" s="59"/>
      <c r="K803" s="59"/>
      <c r="L803" s="59"/>
      <c r="M803" s="59"/>
      <c r="N803" s="59"/>
      <c r="O803" s="59"/>
      <c r="P803" s="59"/>
      <c r="Q803" s="59"/>
      <c r="R803" s="59"/>
      <c r="S803" s="59"/>
      <c r="T803" s="59"/>
      <c r="U803" s="59"/>
      <c r="V803" s="59"/>
      <c r="W803" s="59"/>
      <c r="X803" s="59"/>
      <c r="Y803" s="59"/>
      <c r="Z803" s="59"/>
      <c r="AA803" s="59"/>
    </row>
    <row r="804" spans="1:27" ht="40.35" customHeight="1" x14ac:dyDescent="0.25">
      <c r="A804" s="59"/>
      <c r="B804" s="59"/>
      <c r="C804" s="59"/>
      <c r="D804" s="59"/>
      <c r="E804" s="59"/>
      <c r="F804" s="59"/>
      <c r="G804" s="59"/>
      <c r="H804" s="59"/>
      <c r="I804" s="59"/>
      <c r="J804" s="59"/>
      <c r="K804" s="59"/>
      <c r="L804" s="59"/>
      <c r="M804" s="59"/>
      <c r="N804" s="59"/>
      <c r="O804" s="59"/>
      <c r="P804" s="59"/>
      <c r="Q804" s="59"/>
      <c r="R804" s="59"/>
      <c r="S804" s="59"/>
      <c r="T804" s="59"/>
      <c r="U804" s="59"/>
      <c r="V804" s="59"/>
      <c r="W804" s="59"/>
      <c r="X804" s="59"/>
      <c r="Y804" s="59"/>
      <c r="Z804" s="59"/>
      <c r="AA804" s="59"/>
    </row>
    <row r="805" spans="1:27" ht="40.35" customHeight="1" x14ac:dyDescent="0.25">
      <c r="A805" s="59"/>
      <c r="B805" s="59"/>
      <c r="C805" s="59"/>
      <c r="D805" s="59"/>
      <c r="E805" s="59"/>
      <c r="F805" s="59"/>
      <c r="G805" s="59"/>
      <c r="H805" s="59"/>
      <c r="I805" s="59"/>
      <c r="J805" s="59"/>
      <c r="K805" s="59"/>
      <c r="L805" s="59"/>
      <c r="M805" s="59"/>
      <c r="N805" s="59"/>
      <c r="O805" s="59"/>
      <c r="P805" s="59"/>
      <c r="Q805" s="59"/>
      <c r="R805" s="59"/>
      <c r="S805" s="59"/>
      <c r="T805" s="59"/>
      <c r="U805" s="59"/>
      <c r="V805" s="59"/>
      <c r="W805" s="59"/>
      <c r="X805" s="59"/>
      <c r="Y805" s="59"/>
      <c r="Z805" s="59"/>
      <c r="AA805" s="59"/>
    </row>
    <row r="806" spans="1:27" ht="40.35" customHeight="1" x14ac:dyDescent="0.25">
      <c r="A806" s="59"/>
      <c r="B806" s="59"/>
      <c r="C806" s="59"/>
      <c r="D806" s="59"/>
      <c r="E806" s="59"/>
      <c r="F806" s="59"/>
      <c r="G806" s="59"/>
      <c r="H806" s="59"/>
      <c r="I806" s="59"/>
      <c r="J806" s="59"/>
      <c r="K806" s="59"/>
      <c r="L806" s="59"/>
      <c r="M806" s="59"/>
      <c r="N806" s="59"/>
      <c r="O806" s="59"/>
      <c r="P806" s="59"/>
      <c r="Q806" s="59"/>
      <c r="R806" s="59"/>
      <c r="S806" s="59"/>
      <c r="T806" s="59"/>
      <c r="U806" s="59"/>
      <c r="V806" s="59"/>
      <c r="W806" s="59"/>
      <c r="X806" s="59"/>
      <c r="Y806" s="59"/>
      <c r="Z806" s="59"/>
      <c r="AA806" s="59"/>
    </row>
    <row r="807" spans="1:27" ht="40.35" customHeight="1" x14ac:dyDescent="0.25">
      <c r="A807" s="59"/>
      <c r="B807" s="59"/>
      <c r="C807" s="59"/>
      <c r="D807" s="59"/>
      <c r="E807" s="59"/>
      <c r="F807" s="59"/>
      <c r="G807" s="59"/>
      <c r="H807" s="59"/>
      <c r="I807" s="59"/>
      <c r="J807" s="59"/>
      <c r="K807" s="59"/>
      <c r="L807" s="59"/>
      <c r="M807" s="59"/>
      <c r="N807" s="59"/>
      <c r="O807" s="59"/>
      <c r="P807" s="59"/>
      <c r="Q807" s="59"/>
      <c r="R807" s="59"/>
      <c r="S807" s="59"/>
      <c r="T807" s="59"/>
      <c r="U807" s="59"/>
      <c r="V807" s="59"/>
      <c r="W807" s="59"/>
      <c r="X807" s="59"/>
      <c r="Y807" s="59"/>
      <c r="Z807" s="59"/>
      <c r="AA807" s="59"/>
    </row>
    <row r="808" spans="1:27" ht="40.35" customHeight="1" x14ac:dyDescent="0.25">
      <c r="A808" s="59"/>
      <c r="B808" s="59"/>
      <c r="C808" s="59"/>
      <c r="D808" s="59"/>
      <c r="E808" s="59"/>
      <c r="F808" s="59"/>
      <c r="G808" s="59"/>
      <c r="H808" s="59"/>
      <c r="I808" s="59"/>
      <c r="J808" s="59"/>
      <c r="K808" s="59"/>
      <c r="L808" s="59"/>
      <c r="M808" s="59"/>
      <c r="N808" s="59"/>
      <c r="O808" s="59"/>
      <c r="P808" s="59"/>
      <c r="Q808" s="59"/>
      <c r="R808" s="59"/>
      <c r="S808" s="59"/>
      <c r="T808" s="59"/>
      <c r="U808" s="59"/>
      <c r="V808" s="59"/>
      <c r="W808" s="59"/>
      <c r="X808" s="59"/>
      <c r="Y808" s="59"/>
      <c r="Z808" s="59"/>
      <c r="AA808" s="59"/>
    </row>
    <row r="809" spans="1:27" ht="40.35" customHeight="1" x14ac:dyDescent="0.25">
      <c r="A809" s="59"/>
      <c r="B809" s="59"/>
      <c r="C809" s="59"/>
      <c r="D809" s="59"/>
      <c r="E809" s="59"/>
      <c r="F809" s="59"/>
      <c r="G809" s="59"/>
      <c r="H809" s="59"/>
      <c r="I809" s="59"/>
      <c r="J809" s="59"/>
      <c r="K809" s="59"/>
      <c r="L809" s="59"/>
      <c r="M809" s="59"/>
      <c r="N809" s="59"/>
      <c r="O809" s="59"/>
      <c r="P809" s="59"/>
      <c r="Q809" s="59"/>
      <c r="R809" s="59"/>
      <c r="S809" s="59"/>
      <c r="T809" s="59"/>
      <c r="U809" s="59"/>
      <c r="V809" s="59"/>
      <c r="W809" s="59"/>
      <c r="X809" s="59"/>
      <c r="Y809" s="59"/>
      <c r="Z809" s="59"/>
      <c r="AA809" s="59"/>
    </row>
    <row r="810" spans="1:27" ht="40.35" customHeight="1" x14ac:dyDescent="0.25">
      <c r="A810" s="59"/>
      <c r="B810" s="59"/>
      <c r="C810" s="59"/>
      <c r="D810" s="59"/>
      <c r="E810" s="59"/>
      <c r="F810" s="59"/>
      <c r="G810" s="59"/>
      <c r="H810" s="59"/>
      <c r="I810" s="59"/>
      <c r="J810" s="59"/>
      <c r="K810" s="59"/>
      <c r="L810" s="59"/>
      <c r="M810" s="59"/>
      <c r="N810" s="59"/>
      <c r="O810" s="59"/>
      <c r="P810" s="59"/>
      <c r="Q810" s="59"/>
      <c r="R810" s="59"/>
      <c r="S810" s="59"/>
      <c r="T810" s="59"/>
      <c r="U810" s="59"/>
      <c r="V810" s="59"/>
      <c r="W810" s="59"/>
      <c r="X810" s="59"/>
      <c r="Y810" s="59"/>
      <c r="Z810" s="59"/>
      <c r="AA810" s="59"/>
    </row>
    <row r="811" spans="1:27" ht="40.35" customHeight="1" x14ac:dyDescent="0.25">
      <c r="A811" s="59"/>
      <c r="B811" s="59"/>
      <c r="C811" s="59"/>
      <c r="D811" s="59"/>
      <c r="E811" s="59"/>
      <c r="F811" s="59"/>
      <c r="G811" s="59"/>
      <c r="H811" s="59"/>
      <c r="I811" s="59"/>
      <c r="J811" s="59"/>
      <c r="K811" s="59"/>
      <c r="L811" s="59"/>
      <c r="M811" s="59"/>
      <c r="N811" s="59"/>
      <c r="O811" s="59"/>
      <c r="P811" s="59"/>
      <c r="Q811" s="59"/>
      <c r="R811" s="59"/>
      <c r="S811" s="59"/>
      <c r="T811" s="59"/>
      <c r="U811" s="59"/>
      <c r="V811" s="59"/>
      <c r="W811" s="59"/>
      <c r="X811" s="59"/>
      <c r="Y811" s="59"/>
      <c r="Z811" s="59"/>
      <c r="AA811" s="59"/>
    </row>
    <row r="812" spans="1:27" ht="40.35" customHeight="1" x14ac:dyDescent="0.25">
      <c r="A812" s="59"/>
      <c r="B812" s="59"/>
      <c r="C812" s="59"/>
      <c r="D812" s="59"/>
      <c r="E812" s="59"/>
      <c r="F812" s="59"/>
      <c r="G812" s="59"/>
      <c r="H812" s="59"/>
      <c r="I812" s="59"/>
      <c r="J812" s="59"/>
      <c r="K812" s="59"/>
      <c r="L812" s="59"/>
      <c r="M812" s="59"/>
      <c r="N812" s="59"/>
      <c r="O812" s="59"/>
      <c r="P812" s="59"/>
      <c r="Q812" s="59"/>
      <c r="R812" s="59"/>
      <c r="S812" s="59"/>
      <c r="T812" s="59"/>
      <c r="U812" s="59"/>
      <c r="V812" s="59"/>
      <c r="W812" s="59"/>
      <c r="X812" s="59"/>
      <c r="Y812" s="59"/>
      <c r="Z812" s="59"/>
      <c r="AA812" s="59"/>
    </row>
    <row r="813" spans="1:27" ht="40.35" customHeight="1" x14ac:dyDescent="0.25">
      <c r="A813" s="59"/>
      <c r="B813" s="59"/>
      <c r="C813" s="59"/>
      <c r="D813" s="59"/>
      <c r="E813" s="59"/>
      <c r="F813" s="59"/>
      <c r="G813" s="59"/>
      <c r="H813" s="59"/>
      <c r="I813" s="59"/>
      <c r="J813" s="59"/>
      <c r="K813" s="59"/>
      <c r="L813" s="59"/>
      <c r="M813" s="59"/>
      <c r="N813" s="59"/>
      <c r="O813" s="59"/>
      <c r="P813" s="59"/>
      <c r="Q813" s="59"/>
      <c r="R813" s="59"/>
      <c r="S813" s="59"/>
      <c r="T813" s="59"/>
      <c r="U813" s="59"/>
      <c r="V813" s="59"/>
      <c r="W813" s="59"/>
      <c r="X813" s="59"/>
      <c r="Y813" s="59"/>
      <c r="Z813" s="59"/>
      <c r="AA813" s="59"/>
    </row>
    <row r="814" spans="1:27" ht="40.35" customHeight="1" x14ac:dyDescent="0.25">
      <c r="A814" s="59"/>
      <c r="B814" s="59"/>
      <c r="C814" s="59"/>
      <c r="D814" s="59"/>
      <c r="E814" s="59"/>
      <c r="F814" s="59"/>
      <c r="G814" s="59"/>
      <c r="H814" s="59"/>
      <c r="I814" s="59"/>
      <c r="J814" s="59"/>
      <c r="K814" s="59"/>
      <c r="L814" s="59"/>
      <c r="M814" s="59"/>
      <c r="N814" s="59"/>
      <c r="O814" s="59"/>
      <c r="P814" s="59"/>
      <c r="Q814" s="59"/>
      <c r="R814" s="59"/>
      <c r="S814" s="59"/>
      <c r="T814" s="59"/>
      <c r="U814" s="59"/>
      <c r="V814" s="59"/>
      <c r="W814" s="59"/>
      <c r="X814" s="59"/>
      <c r="Y814" s="59"/>
      <c r="Z814" s="59"/>
      <c r="AA814" s="59"/>
    </row>
    <row r="815" spans="1:27" ht="40.35" customHeight="1" x14ac:dyDescent="0.25">
      <c r="A815" s="59"/>
      <c r="B815" s="59"/>
      <c r="C815" s="59"/>
      <c r="D815" s="59"/>
      <c r="E815" s="59"/>
      <c r="F815" s="59"/>
      <c r="G815" s="59"/>
      <c r="H815" s="59"/>
      <c r="I815" s="59"/>
      <c r="J815" s="59"/>
      <c r="K815" s="59"/>
      <c r="L815" s="59"/>
      <c r="M815" s="59"/>
      <c r="N815" s="59"/>
      <c r="O815" s="59"/>
      <c r="P815" s="59"/>
      <c r="Q815" s="59"/>
      <c r="R815" s="59"/>
      <c r="S815" s="59"/>
      <c r="T815" s="59"/>
      <c r="U815" s="59"/>
      <c r="V815" s="59"/>
      <c r="W815" s="59"/>
      <c r="X815" s="59"/>
      <c r="Y815" s="59"/>
      <c r="Z815" s="59"/>
      <c r="AA815" s="59"/>
    </row>
    <row r="816" spans="1:27" ht="40.35" customHeight="1" x14ac:dyDescent="0.25">
      <c r="A816" s="59"/>
      <c r="B816" s="59"/>
      <c r="C816" s="59"/>
      <c r="D816" s="59"/>
      <c r="E816" s="59"/>
      <c r="F816" s="59"/>
      <c r="G816" s="59"/>
      <c r="H816" s="59"/>
      <c r="I816" s="59"/>
      <c r="J816" s="59"/>
      <c r="K816" s="59"/>
      <c r="L816" s="59"/>
      <c r="M816" s="59"/>
      <c r="N816" s="59"/>
      <c r="O816" s="59"/>
      <c r="P816" s="59"/>
      <c r="Q816" s="59"/>
      <c r="R816" s="59"/>
      <c r="S816" s="59"/>
      <c r="T816" s="59"/>
      <c r="U816" s="59"/>
      <c r="V816" s="59"/>
      <c r="W816" s="59"/>
      <c r="X816" s="59"/>
      <c r="Y816" s="59"/>
      <c r="Z816" s="59"/>
      <c r="AA816" s="59"/>
    </row>
    <row r="817" spans="1:27" ht="40.35" customHeight="1" x14ac:dyDescent="0.25">
      <c r="A817" s="59"/>
      <c r="B817" s="59"/>
      <c r="C817" s="59"/>
      <c r="D817" s="59"/>
      <c r="E817" s="59"/>
      <c r="F817" s="59"/>
      <c r="G817" s="59"/>
      <c r="H817" s="59"/>
      <c r="I817" s="59"/>
      <c r="J817" s="59"/>
      <c r="K817" s="59"/>
      <c r="L817" s="59"/>
      <c r="M817" s="59"/>
      <c r="N817" s="59"/>
      <c r="O817" s="59"/>
      <c r="P817" s="59"/>
      <c r="Q817" s="59"/>
      <c r="R817" s="59"/>
      <c r="S817" s="59"/>
      <c r="T817" s="59"/>
      <c r="U817" s="59"/>
      <c r="V817" s="59"/>
      <c r="W817" s="59"/>
      <c r="X817" s="59"/>
      <c r="Y817" s="59"/>
      <c r="Z817" s="59"/>
      <c r="AA817" s="59"/>
    </row>
    <row r="818" spans="1:27" ht="40.35" customHeight="1" x14ac:dyDescent="0.25">
      <c r="A818" s="59"/>
      <c r="B818" s="59"/>
      <c r="C818" s="59"/>
      <c r="D818" s="59"/>
      <c r="E818" s="59"/>
      <c r="F818" s="59"/>
      <c r="G818" s="59"/>
      <c r="H818" s="59"/>
      <c r="I818" s="59"/>
      <c r="J818" s="59"/>
      <c r="K818" s="59"/>
      <c r="L818" s="59"/>
      <c r="M818" s="59"/>
      <c r="N818" s="59"/>
      <c r="O818" s="59"/>
      <c r="P818" s="59"/>
      <c r="Q818" s="59"/>
      <c r="R818" s="59"/>
      <c r="S818" s="59"/>
      <c r="T818" s="59"/>
      <c r="U818" s="59"/>
      <c r="V818" s="59"/>
      <c r="W818" s="59"/>
      <c r="X818" s="59"/>
      <c r="Y818" s="59"/>
      <c r="Z818" s="59"/>
      <c r="AA818" s="59"/>
    </row>
    <row r="819" spans="1:27" ht="40.35" customHeight="1" x14ac:dyDescent="0.25">
      <c r="A819" s="59"/>
      <c r="B819" s="59"/>
      <c r="C819" s="59"/>
      <c r="D819" s="59"/>
      <c r="E819" s="59"/>
      <c r="F819" s="59"/>
      <c r="G819" s="59"/>
      <c r="H819" s="59"/>
      <c r="I819" s="59"/>
      <c r="J819" s="59"/>
      <c r="K819" s="59"/>
      <c r="L819" s="59"/>
      <c r="M819" s="59"/>
      <c r="N819" s="59"/>
      <c r="O819" s="59"/>
      <c r="P819" s="59"/>
      <c r="Q819" s="59"/>
      <c r="R819" s="59"/>
      <c r="S819" s="59"/>
      <c r="T819" s="59"/>
      <c r="U819" s="59"/>
      <c r="V819" s="59"/>
      <c r="W819" s="59"/>
      <c r="X819" s="59"/>
      <c r="Y819" s="59"/>
      <c r="Z819" s="59"/>
      <c r="AA819" s="59"/>
    </row>
    <row r="820" spans="1:27" ht="40.35" customHeight="1" x14ac:dyDescent="0.25">
      <c r="A820" s="59"/>
      <c r="B820" s="59"/>
      <c r="C820" s="59"/>
      <c r="D820" s="59"/>
      <c r="E820" s="59"/>
      <c r="F820" s="59"/>
      <c r="G820" s="59"/>
      <c r="H820" s="59"/>
      <c r="I820" s="59"/>
      <c r="J820" s="59"/>
      <c r="K820" s="59"/>
      <c r="L820" s="59"/>
      <c r="M820" s="59"/>
      <c r="N820" s="59"/>
      <c r="O820" s="59"/>
      <c r="P820" s="59"/>
      <c r="Q820" s="59"/>
      <c r="R820" s="59"/>
      <c r="S820" s="59"/>
      <c r="T820" s="59"/>
      <c r="U820" s="59"/>
      <c r="V820" s="59"/>
      <c r="W820" s="59"/>
      <c r="X820" s="59"/>
      <c r="Y820" s="59"/>
      <c r="Z820" s="59"/>
      <c r="AA820" s="59"/>
    </row>
    <row r="821" spans="1:27" ht="40.35" customHeight="1" x14ac:dyDescent="0.25">
      <c r="A821" s="59"/>
      <c r="B821" s="59"/>
      <c r="C821" s="59"/>
      <c r="D821" s="59"/>
      <c r="E821" s="59"/>
      <c r="F821" s="59"/>
      <c r="G821" s="59"/>
      <c r="H821" s="59"/>
      <c r="I821" s="59"/>
      <c r="J821" s="59"/>
      <c r="K821" s="59"/>
      <c r="L821" s="59"/>
      <c r="M821" s="59"/>
      <c r="N821" s="59"/>
      <c r="O821" s="59"/>
      <c r="P821" s="59"/>
      <c r="Q821" s="59"/>
      <c r="R821" s="59"/>
      <c r="S821" s="59"/>
      <c r="T821" s="59"/>
      <c r="U821" s="59"/>
      <c r="V821" s="59"/>
      <c r="W821" s="59"/>
      <c r="X821" s="59"/>
      <c r="Y821" s="59"/>
      <c r="Z821" s="59"/>
      <c r="AA821" s="59"/>
    </row>
    <row r="822" spans="1:27" ht="40.35" customHeight="1" x14ac:dyDescent="0.25">
      <c r="A822" s="59"/>
      <c r="B822" s="59"/>
      <c r="C822" s="59"/>
      <c r="D822" s="59"/>
      <c r="E822" s="59"/>
      <c r="F822" s="59"/>
      <c r="G822" s="59"/>
      <c r="H822" s="59"/>
      <c r="I822" s="59"/>
      <c r="J822" s="59"/>
      <c r="K822" s="59"/>
      <c r="L822" s="59"/>
      <c r="M822" s="59"/>
      <c r="N822" s="59"/>
      <c r="O822" s="59"/>
      <c r="P822" s="59"/>
      <c r="Q822" s="59"/>
      <c r="R822" s="59"/>
      <c r="S822" s="59"/>
      <c r="T822" s="59"/>
      <c r="U822" s="59"/>
      <c r="V822" s="59"/>
      <c r="W822" s="59"/>
      <c r="X822" s="59"/>
      <c r="Y822" s="59"/>
      <c r="Z822" s="59"/>
      <c r="AA822" s="59"/>
    </row>
    <row r="823" spans="1:27" ht="40.35" customHeight="1" x14ac:dyDescent="0.25">
      <c r="A823" s="59"/>
      <c r="B823" s="59"/>
      <c r="C823" s="59"/>
      <c r="D823" s="59"/>
      <c r="E823" s="59"/>
      <c r="F823" s="59"/>
      <c r="G823" s="59"/>
      <c r="H823" s="59"/>
      <c r="I823" s="59"/>
      <c r="J823" s="59"/>
      <c r="K823" s="59"/>
      <c r="L823" s="59"/>
      <c r="M823" s="59"/>
      <c r="N823" s="59"/>
      <c r="O823" s="59"/>
      <c r="P823" s="59"/>
      <c r="Q823" s="59"/>
      <c r="R823" s="59"/>
      <c r="S823" s="59"/>
      <c r="T823" s="59"/>
      <c r="U823" s="59"/>
      <c r="V823" s="59"/>
      <c r="W823" s="59"/>
      <c r="X823" s="59"/>
      <c r="Y823" s="59"/>
      <c r="Z823" s="59"/>
      <c r="AA823" s="59"/>
    </row>
    <row r="824" spans="1:27" ht="40.35" customHeight="1" x14ac:dyDescent="0.25">
      <c r="A824" s="59"/>
      <c r="B824" s="59"/>
      <c r="C824" s="59"/>
      <c r="D824" s="59"/>
      <c r="E824" s="59"/>
      <c r="F824" s="59"/>
      <c r="G824" s="59"/>
      <c r="H824" s="59"/>
      <c r="I824" s="59"/>
      <c r="J824" s="59"/>
      <c r="K824" s="59"/>
      <c r="L824" s="59"/>
      <c r="M824" s="59"/>
      <c r="N824" s="59"/>
      <c r="O824" s="59"/>
      <c r="P824" s="59"/>
      <c r="Q824" s="59"/>
      <c r="R824" s="59"/>
      <c r="S824" s="59"/>
      <c r="T824" s="59"/>
      <c r="U824" s="59"/>
      <c r="V824" s="59"/>
      <c r="W824" s="59"/>
      <c r="X824" s="59"/>
      <c r="Y824" s="59"/>
      <c r="Z824" s="59"/>
      <c r="AA824" s="59"/>
    </row>
    <row r="825" spans="1:27" ht="40.35" customHeight="1" x14ac:dyDescent="0.25">
      <c r="A825" s="59"/>
      <c r="B825" s="59"/>
      <c r="C825" s="59"/>
      <c r="D825" s="59"/>
      <c r="E825" s="59"/>
      <c r="F825" s="59"/>
      <c r="G825" s="59"/>
      <c r="H825" s="59"/>
      <c r="I825" s="59"/>
      <c r="J825" s="59"/>
      <c r="K825" s="59"/>
      <c r="L825" s="59"/>
      <c r="M825" s="59"/>
      <c r="N825" s="59"/>
      <c r="O825" s="59"/>
      <c r="P825" s="59"/>
      <c r="Q825" s="59"/>
      <c r="R825" s="59"/>
      <c r="S825" s="59"/>
      <c r="T825" s="59"/>
      <c r="U825" s="59"/>
      <c r="V825" s="59"/>
      <c r="W825" s="59"/>
      <c r="X825" s="59"/>
      <c r="Y825" s="59"/>
      <c r="Z825" s="59"/>
      <c r="AA825" s="59"/>
    </row>
    <row r="826" spans="1:27" ht="40.35" customHeight="1" x14ac:dyDescent="0.25">
      <c r="A826" s="59"/>
      <c r="B826" s="59"/>
      <c r="C826" s="59"/>
      <c r="D826" s="59"/>
      <c r="E826" s="59"/>
      <c r="F826" s="59"/>
      <c r="G826" s="59"/>
      <c r="H826" s="59"/>
      <c r="I826" s="59"/>
      <c r="J826" s="59"/>
      <c r="K826" s="59"/>
      <c r="L826" s="59"/>
      <c r="M826" s="59"/>
      <c r="N826" s="59"/>
      <c r="O826" s="59"/>
      <c r="P826" s="59"/>
      <c r="Q826" s="59"/>
      <c r="R826" s="59"/>
      <c r="S826" s="59"/>
      <c r="T826" s="59"/>
      <c r="U826" s="59"/>
      <c r="V826" s="59"/>
      <c r="W826" s="59"/>
      <c r="X826" s="59"/>
      <c r="Y826" s="59"/>
      <c r="Z826" s="59"/>
      <c r="AA826" s="59"/>
    </row>
    <row r="827" spans="1:27" ht="40.35" customHeight="1" x14ac:dyDescent="0.25">
      <c r="A827" s="59"/>
      <c r="B827" s="59"/>
      <c r="C827" s="59"/>
      <c r="D827" s="59"/>
      <c r="E827" s="59"/>
      <c r="F827" s="59"/>
      <c r="G827" s="59"/>
      <c r="H827" s="59"/>
      <c r="I827" s="59"/>
      <c r="J827" s="59"/>
      <c r="K827" s="59"/>
      <c r="L827" s="59"/>
      <c r="M827" s="59"/>
      <c r="N827" s="59"/>
      <c r="O827" s="59"/>
      <c r="P827" s="59"/>
      <c r="Q827" s="59"/>
      <c r="R827" s="59"/>
      <c r="S827" s="59"/>
      <c r="T827" s="59"/>
      <c r="U827" s="59"/>
      <c r="V827" s="59"/>
      <c r="W827" s="59"/>
      <c r="X827" s="59"/>
      <c r="Y827" s="59"/>
      <c r="Z827" s="59"/>
      <c r="AA827" s="59"/>
    </row>
    <row r="828" spans="1:27" ht="40.35" customHeight="1" x14ac:dyDescent="0.25">
      <c r="A828" s="59"/>
      <c r="B828" s="59"/>
      <c r="C828" s="59"/>
      <c r="D828" s="59"/>
      <c r="E828" s="59"/>
      <c r="F828" s="59"/>
      <c r="G828" s="59"/>
      <c r="H828" s="59"/>
      <c r="I828" s="59"/>
      <c r="J828" s="59"/>
      <c r="K828" s="59"/>
      <c r="L828" s="59"/>
      <c r="M828" s="59"/>
      <c r="N828" s="59"/>
      <c r="O828" s="59"/>
      <c r="P828" s="59"/>
      <c r="Q828" s="59"/>
      <c r="R828" s="59"/>
      <c r="S828" s="59"/>
      <c r="T828" s="59"/>
      <c r="U828" s="59"/>
      <c r="V828" s="59"/>
      <c r="W828" s="59"/>
      <c r="X828" s="59"/>
      <c r="Y828" s="59"/>
      <c r="Z828" s="59"/>
      <c r="AA828" s="59"/>
    </row>
    <row r="829" spans="1:27" ht="40.35" customHeight="1" x14ac:dyDescent="0.25">
      <c r="A829" s="59"/>
      <c r="B829" s="59"/>
      <c r="C829" s="59"/>
      <c r="D829" s="59"/>
      <c r="E829" s="59"/>
      <c r="F829" s="59"/>
      <c r="G829" s="59"/>
      <c r="H829" s="59"/>
      <c r="I829" s="59"/>
      <c r="J829" s="59"/>
      <c r="K829" s="59"/>
      <c r="L829" s="59"/>
      <c r="M829" s="59"/>
      <c r="N829" s="59"/>
      <c r="O829" s="59"/>
      <c r="P829" s="59"/>
      <c r="Q829" s="59"/>
      <c r="R829" s="59"/>
      <c r="S829" s="59"/>
      <c r="T829" s="59"/>
      <c r="U829" s="59"/>
      <c r="V829" s="59"/>
      <c r="W829" s="59"/>
      <c r="X829" s="59"/>
      <c r="Y829" s="59"/>
      <c r="Z829" s="59"/>
      <c r="AA829" s="59"/>
    </row>
    <row r="830" spans="1:27" ht="40.35" customHeight="1" x14ac:dyDescent="0.25">
      <c r="A830" s="59"/>
      <c r="B830" s="59"/>
      <c r="C830" s="59"/>
      <c r="D830" s="59"/>
      <c r="E830" s="59"/>
      <c r="F830" s="59"/>
      <c r="G830" s="59"/>
      <c r="H830" s="59"/>
      <c r="I830" s="59"/>
      <c r="J830" s="59"/>
      <c r="K830" s="59"/>
      <c r="L830" s="59"/>
      <c r="M830" s="59"/>
      <c r="N830" s="59"/>
      <c r="O830" s="59"/>
      <c r="P830" s="59"/>
      <c r="Q830" s="59"/>
      <c r="R830" s="59"/>
      <c r="S830" s="59"/>
      <c r="T830" s="59"/>
      <c r="U830" s="59"/>
      <c r="V830" s="59"/>
      <c r="W830" s="59"/>
      <c r="X830" s="59"/>
      <c r="Y830" s="59"/>
      <c r="Z830" s="59"/>
      <c r="AA830" s="59"/>
    </row>
    <row r="831" spans="1:27" ht="40.35" customHeight="1" x14ac:dyDescent="0.25">
      <c r="A831" s="59"/>
      <c r="B831" s="59"/>
      <c r="C831" s="59"/>
      <c r="D831" s="59"/>
      <c r="E831" s="59"/>
      <c r="F831" s="59"/>
      <c r="G831" s="59"/>
      <c r="H831" s="59"/>
      <c r="I831" s="59"/>
      <c r="J831" s="59"/>
      <c r="K831" s="59"/>
      <c r="L831" s="59"/>
      <c r="M831" s="59"/>
      <c r="N831" s="59"/>
      <c r="O831" s="59"/>
      <c r="P831" s="59"/>
      <c r="Q831" s="59"/>
      <c r="R831" s="59"/>
      <c r="S831" s="59"/>
      <c r="T831" s="59"/>
      <c r="U831" s="59"/>
      <c r="V831" s="59"/>
      <c r="W831" s="59"/>
      <c r="X831" s="59"/>
      <c r="Y831" s="59"/>
      <c r="Z831" s="59"/>
      <c r="AA831" s="59"/>
    </row>
    <row r="832" spans="1:27" ht="40.35" customHeight="1" x14ac:dyDescent="0.25">
      <c r="A832" s="59"/>
      <c r="B832" s="59"/>
      <c r="C832" s="59"/>
      <c r="D832" s="59"/>
      <c r="E832" s="59"/>
      <c r="F832" s="59"/>
      <c r="G832" s="59"/>
      <c r="H832" s="59"/>
      <c r="I832" s="59"/>
      <c r="J832" s="59"/>
      <c r="K832" s="59"/>
      <c r="L832" s="59"/>
      <c r="M832" s="59"/>
      <c r="N832" s="59"/>
      <c r="O832" s="59"/>
      <c r="P832" s="59"/>
      <c r="Q832" s="59"/>
      <c r="R832" s="59"/>
      <c r="S832" s="59"/>
      <c r="T832" s="59"/>
      <c r="U832" s="59"/>
      <c r="V832" s="59"/>
      <c r="W832" s="59"/>
      <c r="X832" s="59"/>
      <c r="Y832" s="59"/>
      <c r="Z832" s="59"/>
      <c r="AA832" s="59"/>
    </row>
    <row r="833" spans="1:27" ht="40.35" customHeight="1" x14ac:dyDescent="0.25">
      <c r="A833" s="59"/>
      <c r="B833" s="59"/>
      <c r="C833" s="59"/>
      <c r="D833" s="59"/>
      <c r="E833" s="59"/>
      <c r="F833" s="59"/>
      <c r="G833" s="59"/>
      <c r="H833" s="59"/>
      <c r="I833" s="59"/>
      <c r="J833" s="59"/>
      <c r="K833" s="59"/>
      <c r="L833" s="59"/>
      <c r="M833" s="59"/>
      <c r="N833" s="59"/>
      <c r="O833" s="59"/>
      <c r="P833" s="59"/>
      <c r="Q833" s="59"/>
      <c r="R833" s="59"/>
      <c r="S833" s="59"/>
      <c r="T833" s="59"/>
      <c r="U833" s="59"/>
      <c r="V833" s="59"/>
      <c r="W833" s="59"/>
      <c r="X833" s="59"/>
      <c r="Y833" s="59"/>
      <c r="Z833" s="59"/>
      <c r="AA833" s="59"/>
    </row>
    <row r="834" spans="1:27" ht="40.35" customHeight="1" x14ac:dyDescent="0.25">
      <c r="A834" s="59"/>
      <c r="B834" s="59"/>
      <c r="C834" s="59"/>
      <c r="D834" s="59"/>
      <c r="E834" s="59"/>
      <c r="F834" s="59"/>
      <c r="G834" s="59"/>
      <c r="H834" s="59"/>
      <c r="I834" s="59"/>
      <c r="J834" s="59"/>
      <c r="K834" s="59"/>
      <c r="L834" s="59"/>
      <c r="M834" s="59"/>
      <c r="N834" s="59"/>
      <c r="O834" s="59"/>
      <c r="P834" s="59"/>
      <c r="Q834" s="59"/>
      <c r="R834" s="59"/>
      <c r="S834" s="59"/>
      <c r="T834" s="59"/>
      <c r="U834" s="59"/>
      <c r="V834" s="59"/>
      <c r="W834" s="59"/>
      <c r="X834" s="59"/>
      <c r="Y834" s="59"/>
      <c r="Z834" s="59"/>
      <c r="AA834" s="59"/>
    </row>
    <row r="835" spans="1:27" ht="40.35" customHeight="1" x14ac:dyDescent="0.25">
      <c r="A835" s="59"/>
      <c r="B835" s="59"/>
      <c r="C835" s="59"/>
      <c r="D835" s="59"/>
      <c r="E835" s="59"/>
      <c r="F835" s="59"/>
      <c r="G835" s="59"/>
      <c r="H835" s="59"/>
      <c r="I835" s="59"/>
      <c r="J835" s="59"/>
      <c r="K835" s="59"/>
      <c r="L835" s="59"/>
      <c r="M835" s="59"/>
      <c r="N835" s="59"/>
      <c r="O835" s="59"/>
      <c r="P835" s="59"/>
      <c r="Q835" s="59"/>
      <c r="R835" s="59"/>
      <c r="S835" s="59"/>
      <c r="T835" s="59"/>
      <c r="U835" s="59"/>
      <c r="V835" s="59"/>
      <c r="W835" s="59"/>
      <c r="X835" s="59"/>
      <c r="Y835" s="59"/>
      <c r="Z835" s="59"/>
      <c r="AA835" s="59"/>
    </row>
    <row r="836" spans="1:27" ht="40.35" customHeight="1" x14ac:dyDescent="0.25">
      <c r="A836" s="59"/>
      <c r="B836" s="59"/>
      <c r="C836" s="59"/>
      <c r="D836" s="59"/>
      <c r="E836" s="59"/>
      <c r="F836" s="59"/>
      <c r="G836" s="59"/>
      <c r="H836" s="59"/>
      <c r="I836" s="59"/>
      <c r="J836" s="59"/>
      <c r="K836" s="59"/>
      <c r="L836" s="59"/>
      <c r="M836" s="59"/>
      <c r="N836" s="59"/>
      <c r="O836" s="59"/>
      <c r="P836" s="59"/>
      <c r="Q836" s="59"/>
      <c r="R836" s="59"/>
      <c r="S836" s="59"/>
      <c r="T836" s="59"/>
      <c r="U836" s="59"/>
      <c r="V836" s="59"/>
      <c r="W836" s="59"/>
      <c r="X836" s="59"/>
      <c r="Y836" s="59"/>
      <c r="Z836" s="59"/>
      <c r="AA836" s="59"/>
    </row>
    <row r="837" spans="1:27" ht="40.35" customHeight="1" x14ac:dyDescent="0.25">
      <c r="A837" s="59"/>
      <c r="B837" s="59"/>
      <c r="C837" s="59"/>
      <c r="D837" s="59"/>
      <c r="E837" s="59"/>
      <c r="F837" s="59"/>
      <c r="G837" s="59"/>
      <c r="H837" s="59"/>
      <c r="I837" s="59"/>
      <c r="J837" s="59"/>
      <c r="K837" s="59"/>
      <c r="L837" s="59"/>
      <c r="M837" s="59"/>
      <c r="N837" s="59"/>
      <c r="O837" s="59"/>
      <c r="P837" s="59"/>
      <c r="Q837" s="59"/>
      <c r="R837" s="59"/>
      <c r="S837" s="59"/>
      <c r="T837" s="59"/>
      <c r="U837" s="59"/>
      <c r="V837" s="59"/>
      <c r="W837" s="59"/>
      <c r="X837" s="59"/>
      <c r="Y837" s="59"/>
      <c r="Z837" s="59"/>
      <c r="AA837" s="59"/>
    </row>
    <row r="838" spans="1:27" ht="40.35" customHeight="1" x14ac:dyDescent="0.25">
      <c r="A838" s="59"/>
      <c r="B838" s="59"/>
      <c r="C838" s="59"/>
      <c r="D838" s="59"/>
      <c r="E838" s="59"/>
      <c r="F838" s="59"/>
      <c r="G838" s="59"/>
      <c r="H838" s="59"/>
      <c r="I838" s="59"/>
      <c r="J838" s="59"/>
      <c r="K838" s="59"/>
      <c r="L838" s="59"/>
      <c r="M838" s="59"/>
      <c r="N838" s="59"/>
      <c r="O838" s="59"/>
      <c r="P838" s="59"/>
      <c r="Q838" s="59"/>
      <c r="R838" s="59"/>
      <c r="S838" s="59"/>
      <c r="T838" s="59"/>
      <c r="U838" s="59"/>
      <c r="V838" s="59"/>
      <c r="W838" s="59"/>
      <c r="X838" s="59"/>
      <c r="Y838" s="59"/>
      <c r="Z838" s="59"/>
      <c r="AA838" s="59"/>
    </row>
    <row r="839" spans="1:27" ht="40.35" customHeight="1" x14ac:dyDescent="0.25">
      <c r="A839" s="59"/>
      <c r="B839" s="59"/>
      <c r="C839" s="59"/>
      <c r="D839" s="59"/>
      <c r="E839" s="59"/>
      <c r="F839" s="59"/>
      <c r="G839" s="59"/>
      <c r="H839" s="59"/>
      <c r="I839" s="59"/>
      <c r="J839" s="59"/>
      <c r="K839" s="59"/>
      <c r="L839" s="59"/>
      <c r="M839" s="59"/>
      <c r="N839" s="59"/>
      <c r="O839" s="59"/>
      <c r="P839" s="59"/>
      <c r="Q839" s="59"/>
      <c r="R839" s="59"/>
      <c r="S839" s="59"/>
      <c r="T839" s="59"/>
      <c r="U839" s="59"/>
      <c r="V839" s="59"/>
      <c r="W839" s="59"/>
      <c r="X839" s="59"/>
      <c r="Y839" s="59"/>
      <c r="Z839" s="59"/>
      <c r="AA839" s="59"/>
    </row>
    <row r="840" spans="1:27" ht="40.35" customHeight="1" x14ac:dyDescent="0.25">
      <c r="A840" s="59"/>
      <c r="B840" s="59"/>
      <c r="C840" s="59"/>
      <c r="D840" s="59"/>
      <c r="E840" s="59"/>
      <c r="F840" s="59"/>
      <c r="G840" s="59"/>
      <c r="H840" s="59"/>
      <c r="I840" s="59"/>
      <c r="J840" s="59"/>
      <c r="K840" s="59"/>
      <c r="L840" s="59"/>
      <c r="M840" s="59"/>
      <c r="N840" s="59"/>
      <c r="O840" s="59"/>
      <c r="P840" s="59"/>
      <c r="Q840" s="59"/>
      <c r="R840" s="59"/>
      <c r="S840" s="59"/>
      <c r="T840" s="59"/>
      <c r="U840" s="59"/>
      <c r="V840" s="59"/>
      <c r="W840" s="59"/>
      <c r="X840" s="59"/>
      <c r="Y840" s="59"/>
      <c r="Z840" s="59"/>
      <c r="AA840" s="59"/>
    </row>
    <row r="841" spans="1:27" ht="40.35" customHeight="1" x14ac:dyDescent="0.25">
      <c r="A841" s="59"/>
      <c r="B841" s="59"/>
      <c r="C841" s="59"/>
      <c r="D841" s="59"/>
      <c r="E841" s="59"/>
      <c r="F841" s="59"/>
      <c r="G841" s="59"/>
      <c r="H841" s="59"/>
      <c r="I841" s="59"/>
      <c r="J841" s="59"/>
      <c r="K841" s="59"/>
      <c r="L841" s="59"/>
      <c r="M841" s="59"/>
      <c r="N841" s="59"/>
      <c r="O841" s="59"/>
      <c r="P841" s="59"/>
      <c r="Q841" s="59"/>
      <c r="R841" s="59"/>
      <c r="S841" s="59"/>
      <c r="T841" s="59"/>
      <c r="U841" s="59"/>
      <c r="V841" s="59"/>
      <c r="W841" s="59"/>
      <c r="X841" s="59"/>
      <c r="Y841" s="59"/>
      <c r="Z841" s="59"/>
      <c r="AA841" s="59"/>
    </row>
    <row r="842" spans="1:27" ht="40.35" customHeight="1" x14ac:dyDescent="0.25">
      <c r="A842" s="59"/>
      <c r="B842" s="59"/>
      <c r="C842" s="59"/>
      <c r="D842" s="59"/>
      <c r="E842" s="59"/>
      <c r="F842" s="59"/>
      <c r="G842" s="59"/>
      <c r="H842" s="59"/>
      <c r="I842" s="59"/>
      <c r="J842" s="59"/>
      <c r="K842" s="59"/>
      <c r="L842" s="59"/>
      <c r="M842" s="59"/>
      <c r="N842" s="59"/>
      <c r="O842" s="59"/>
      <c r="P842" s="59"/>
      <c r="Q842" s="59"/>
      <c r="R842" s="59"/>
      <c r="S842" s="59"/>
      <c r="T842" s="59"/>
      <c r="U842" s="59"/>
      <c r="V842" s="59"/>
      <c r="W842" s="59"/>
      <c r="X842" s="59"/>
      <c r="Y842" s="59"/>
      <c r="Z842" s="59"/>
      <c r="AA842" s="59"/>
    </row>
    <row r="843" spans="1:27" ht="40.35" customHeight="1" x14ac:dyDescent="0.25">
      <c r="A843" s="59"/>
      <c r="B843" s="59"/>
      <c r="C843" s="59"/>
      <c r="D843" s="59"/>
      <c r="E843" s="59"/>
      <c r="F843" s="59"/>
      <c r="G843" s="59"/>
      <c r="H843" s="59"/>
      <c r="I843" s="59"/>
      <c r="J843" s="59"/>
      <c r="K843" s="59"/>
      <c r="L843" s="59"/>
      <c r="M843" s="59"/>
      <c r="N843" s="59"/>
      <c r="O843" s="59"/>
      <c r="P843" s="59"/>
      <c r="Q843" s="59"/>
      <c r="R843" s="59"/>
      <c r="S843" s="59"/>
      <c r="T843" s="59"/>
      <c r="U843" s="59"/>
      <c r="V843" s="59"/>
      <c r="W843" s="59"/>
      <c r="X843" s="59"/>
      <c r="Y843" s="59"/>
      <c r="Z843" s="59"/>
      <c r="AA843" s="59"/>
    </row>
    <row r="844" spans="1:27" ht="40.35" customHeight="1" x14ac:dyDescent="0.25">
      <c r="A844" s="59"/>
      <c r="B844" s="59"/>
      <c r="C844" s="59"/>
      <c r="D844" s="59"/>
      <c r="E844" s="59"/>
      <c r="F844" s="59"/>
      <c r="G844" s="59"/>
      <c r="H844" s="59"/>
      <c r="I844" s="59"/>
      <c r="J844" s="59"/>
      <c r="K844" s="59"/>
      <c r="L844" s="59"/>
      <c r="M844" s="59"/>
      <c r="N844" s="59"/>
      <c r="O844" s="59"/>
      <c r="P844" s="59"/>
      <c r="Q844" s="59"/>
      <c r="R844" s="59"/>
      <c r="S844" s="59"/>
      <c r="T844" s="59"/>
      <c r="U844" s="59"/>
      <c r="V844" s="59"/>
      <c r="W844" s="59"/>
      <c r="X844" s="59"/>
      <c r="Y844" s="59"/>
      <c r="Z844" s="59"/>
      <c r="AA844" s="59"/>
    </row>
    <row r="845" spans="1:27" ht="40.35" customHeight="1" x14ac:dyDescent="0.25">
      <c r="A845" s="59"/>
      <c r="B845" s="59"/>
      <c r="C845" s="59"/>
      <c r="D845" s="59"/>
      <c r="E845" s="59"/>
      <c r="F845" s="59"/>
      <c r="G845" s="59"/>
      <c r="H845" s="59"/>
      <c r="I845" s="59"/>
      <c r="J845" s="59"/>
      <c r="K845" s="59"/>
      <c r="L845" s="59"/>
      <c r="M845" s="59"/>
      <c r="N845" s="59"/>
      <c r="O845" s="59"/>
      <c r="P845" s="59"/>
      <c r="Q845" s="59"/>
      <c r="R845" s="59"/>
      <c r="S845" s="59"/>
      <c r="T845" s="59"/>
      <c r="U845" s="59"/>
      <c r="V845" s="59"/>
      <c r="W845" s="59"/>
      <c r="X845" s="59"/>
      <c r="Y845" s="59"/>
      <c r="Z845" s="59"/>
      <c r="AA845" s="59"/>
    </row>
    <row r="846" spans="1:27" ht="40.35" customHeight="1" x14ac:dyDescent="0.25">
      <c r="A846" s="59"/>
      <c r="B846" s="59"/>
      <c r="C846" s="59"/>
      <c r="D846" s="59"/>
      <c r="E846" s="59"/>
      <c r="F846" s="59"/>
      <c r="G846" s="59"/>
      <c r="H846" s="59"/>
      <c r="I846" s="59"/>
      <c r="J846" s="59"/>
      <c r="K846" s="59"/>
      <c r="L846" s="59"/>
      <c r="M846" s="59"/>
      <c r="N846" s="59"/>
      <c r="O846" s="59"/>
      <c r="P846" s="59"/>
      <c r="Q846" s="59"/>
      <c r="R846" s="59"/>
      <c r="S846" s="59"/>
      <c r="T846" s="59"/>
      <c r="U846" s="59"/>
      <c r="V846" s="59"/>
      <c r="W846" s="59"/>
      <c r="X846" s="59"/>
      <c r="Y846" s="59"/>
      <c r="Z846" s="59"/>
      <c r="AA846" s="59"/>
    </row>
    <row r="847" spans="1:27" ht="40.35" customHeight="1" x14ac:dyDescent="0.25">
      <c r="A847" s="59"/>
      <c r="B847" s="59"/>
      <c r="C847" s="59"/>
      <c r="D847" s="59"/>
      <c r="E847" s="59"/>
      <c r="F847" s="59"/>
      <c r="G847" s="59"/>
      <c r="H847" s="59"/>
      <c r="I847" s="59"/>
      <c r="J847" s="59"/>
      <c r="K847" s="59"/>
      <c r="L847" s="59"/>
      <c r="M847" s="59"/>
      <c r="N847" s="59"/>
      <c r="O847" s="59"/>
      <c r="P847" s="59"/>
      <c r="Q847" s="59"/>
      <c r="R847" s="59"/>
      <c r="S847" s="59"/>
      <c r="T847" s="59"/>
      <c r="U847" s="59"/>
      <c r="V847" s="59"/>
      <c r="W847" s="59"/>
      <c r="X847" s="59"/>
      <c r="Y847" s="59"/>
      <c r="Z847" s="59"/>
      <c r="AA847" s="59"/>
    </row>
    <row r="848" spans="1:27" ht="40.35" customHeight="1" x14ac:dyDescent="0.25">
      <c r="A848" s="59"/>
      <c r="B848" s="59"/>
      <c r="C848" s="59"/>
      <c r="D848" s="59"/>
      <c r="E848" s="59"/>
      <c r="F848" s="59"/>
      <c r="G848" s="59"/>
      <c r="H848" s="59"/>
      <c r="I848" s="59"/>
      <c r="J848" s="59"/>
      <c r="K848" s="59"/>
      <c r="L848" s="59"/>
      <c r="M848" s="59"/>
      <c r="N848" s="59"/>
      <c r="O848" s="59"/>
      <c r="P848" s="59"/>
      <c r="Q848" s="59"/>
      <c r="R848" s="59"/>
      <c r="S848" s="59"/>
      <c r="T848" s="59"/>
      <c r="U848" s="59"/>
      <c r="V848" s="59"/>
      <c r="W848" s="59"/>
      <c r="X848" s="59"/>
      <c r="Y848" s="59"/>
      <c r="Z848" s="59"/>
      <c r="AA848" s="59"/>
    </row>
    <row r="849" spans="1:27" ht="40.35" customHeight="1" x14ac:dyDescent="0.25">
      <c r="A849" s="59"/>
      <c r="B849" s="59"/>
      <c r="C849" s="59"/>
      <c r="D849" s="59"/>
      <c r="E849" s="59"/>
      <c r="F849" s="59"/>
      <c r="G849" s="59"/>
      <c r="H849" s="59"/>
      <c r="I849" s="59"/>
      <c r="J849" s="59"/>
      <c r="K849" s="59"/>
      <c r="L849" s="59"/>
      <c r="M849" s="59"/>
      <c r="N849" s="59"/>
      <c r="O849" s="59"/>
      <c r="P849" s="59"/>
      <c r="Q849" s="59"/>
      <c r="R849" s="59"/>
      <c r="S849" s="59"/>
      <c r="T849" s="59"/>
      <c r="U849" s="59"/>
      <c r="V849" s="59"/>
      <c r="W849" s="59"/>
      <c r="X849" s="59"/>
      <c r="Y849" s="59"/>
      <c r="Z849" s="59"/>
      <c r="AA849" s="59"/>
    </row>
    <row r="850" spans="1:27" ht="40.35" customHeight="1" x14ac:dyDescent="0.25">
      <c r="A850" s="59"/>
      <c r="B850" s="59"/>
      <c r="C850" s="59"/>
      <c r="D850" s="59"/>
      <c r="E850" s="59"/>
      <c r="F850" s="59"/>
      <c r="G850" s="59"/>
      <c r="H850" s="59"/>
      <c r="I850" s="59"/>
      <c r="J850" s="59"/>
      <c r="K850" s="59"/>
      <c r="L850" s="59"/>
      <c r="M850" s="59"/>
      <c r="N850" s="59"/>
      <c r="O850" s="59"/>
      <c r="P850" s="59"/>
      <c r="Q850" s="59"/>
      <c r="R850" s="59"/>
      <c r="S850" s="59"/>
      <c r="T850" s="59"/>
      <c r="U850" s="59"/>
      <c r="V850" s="59"/>
      <c r="W850" s="59"/>
      <c r="X850" s="59"/>
      <c r="Y850" s="59"/>
      <c r="Z850" s="59"/>
      <c r="AA850" s="59"/>
    </row>
    <row r="851" spans="1:27" ht="40.35" customHeight="1" x14ac:dyDescent="0.25">
      <c r="A851" s="59"/>
      <c r="B851" s="59"/>
      <c r="C851" s="59"/>
      <c r="D851" s="59"/>
      <c r="E851" s="59"/>
      <c r="F851" s="59"/>
      <c r="G851" s="59"/>
      <c r="H851" s="59"/>
      <c r="I851" s="59"/>
      <c r="J851" s="59"/>
      <c r="K851" s="59"/>
      <c r="L851" s="59"/>
      <c r="M851" s="59"/>
      <c r="N851" s="59"/>
      <c r="O851" s="59"/>
      <c r="P851" s="59"/>
      <c r="Q851" s="59"/>
      <c r="R851" s="59"/>
      <c r="S851" s="59"/>
      <c r="T851" s="59"/>
      <c r="U851" s="59"/>
      <c r="V851" s="59"/>
      <c r="W851" s="59"/>
      <c r="X851" s="59"/>
      <c r="Y851" s="59"/>
      <c r="Z851" s="59"/>
      <c r="AA851" s="59"/>
    </row>
    <row r="852" spans="1:27" ht="40.35" customHeight="1" x14ac:dyDescent="0.25">
      <c r="A852" s="59"/>
      <c r="B852" s="59"/>
      <c r="C852" s="59"/>
      <c r="D852" s="59"/>
      <c r="E852" s="59"/>
      <c r="F852" s="59"/>
      <c r="G852" s="59"/>
      <c r="H852" s="59"/>
      <c r="I852" s="59"/>
      <c r="J852" s="59"/>
      <c r="K852" s="59"/>
      <c r="L852" s="59"/>
      <c r="M852" s="59"/>
      <c r="N852" s="59"/>
      <c r="O852" s="59"/>
      <c r="P852" s="59"/>
      <c r="Q852" s="59"/>
      <c r="R852" s="59"/>
      <c r="S852" s="59"/>
      <c r="T852" s="59"/>
      <c r="U852" s="59"/>
      <c r="V852" s="59"/>
      <c r="W852" s="59"/>
      <c r="X852" s="59"/>
      <c r="Y852" s="59"/>
      <c r="Z852" s="59"/>
      <c r="AA852" s="59"/>
    </row>
    <row r="853" spans="1:27" ht="40.35" customHeight="1" x14ac:dyDescent="0.25">
      <c r="A853" s="59"/>
      <c r="B853" s="59"/>
      <c r="C853" s="59"/>
      <c r="D853" s="59"/>
      <c r="E853" s="59"/>
      <c r="F853" s="59"/>
      <c r="G853" s="59"/>
      <c r="H853" s="59"/>
      <c r="I853" s="59"/>
      <c r="J853" s="59"/>
      <c r="K853" s="59"/>
      <c r="L853" s="59"/>
      <c r="M853" s="59"/>
      <c r="N853" s="59"/>
      <c r="O853" s="59"/>
      <c r="P853" s="59"/>
      <c r="Q853" s="59"/>
      <c r="R853" s="59"/>
      <c r="S853" s="59"/>
      <c r="T853" s="59"/>
      <c r="U853" s="59"/>
      <c r="V853" s="59"/>
      <c r="W853" s="59"/>
      <c r="X853" s="59"/>
      <c r="Y853" s="59"/>
      <c r="Z853" s="59"/>
      <c r="AA853" s="59"/>
    </row>
    <row r="854" spans="1:27" ht="40.35" customHeight="1" x14ac:dyDescent="0.25">
      <c r="A854" s="59"/>
      <c r="B854" s="59"/>
      <c r="C854" s="59"/>
      <c r="D854" s="59"/>
      <c r="E854" s="59"/>
      <c r="F854" s="59"/>
      <c r="G854" s="59"/>
      <c r="H854" s="59"/>
      <c r="I854" s="59"/>
      <c r="J854" s="59"/>
      <c r="K854" s="59"/>
      <c r="L854" s="59"/>
      <c r="M854" s="59"/>
      <c r="N854" s="59"/>
      <c r="O854" s="59"/>
      <c r="P854" s="59"/>
      <c r="Q854" s="59"/>
      <c r="R854" s="59"/>
      <c r="S854" s="59"/>
      <c r="T854" s="59"/>
      <c r="U854" s="59"/>
      <c r="V854" s="59"/>
      <c r="W854" s="59"/>
      <c r="X854" s="59"/>
      <c r="Y854" s="59"/>
      <c r="Z854" s="59"/>
      <c r="AA854" s="59"/>
    </row>
    <row r="855" spans="1:27" ht="40.35" customHeight="1" x14ac:dyDescent="0.25">
      <c r="A855" s="59"/>
      <c r="B855" s="59"/>
      <c r="C855" s="59"/>
      <c r="D855" s="59"/>
      <c r="E855" s="59"/>
      <c r="F855" s="59"/>
      <c r="G855" s="59"/>
      <c r="H855" s="59"/>
      <c r="I855" s="59"/>
      <c r="J855" s="59"/>
      <c r="K855" s="59"/>
      <c r="L855" s="59"/>
      <c r="M855" s="59"/>
      <c r="N855" s="59"/>
      <c r="O855" s="59"/>
      <c r="P855" s="59"/>
      <c r="Q855" s="59"/>
      <c r="R855" s="59"/>
      <c r="S855" s="59"/>
      <c r="T855" s="59"/>
      <c r="U855" s="59"/>
      <c r="V855" s="59"/>
      <c r="W855" s="59"/>
      <c r="X855" s="59"/>
      <c r="Y855" s="59"/>
      <c r="Z855" s="59"/>
      <c r="AA855" s="59"/>
    </row>
    <row r="856" spans="1:27" ht="40.35" customHeight="1" x14ac:dyDescent="0.25">
      <c r="A856" s="59"/>
      <c r="B856" s="59"/>
      <c r="C856" s="59"/>
      <c r="D856" s="59"/>
      <c r="E856" s="59"/>
      <c r="F856" s="59"/>
      <c r="G856" s="59"/>
      <c r="H856" s="59"/>
      <c r="I856" s="59"/>
      <c r="J856" s="59"/>
      <c r="K856" s="59"/>
      <c r="L856" s="59"/>
      <c r="M856" s="59"/>
      <c r="N856" s="59"/>
      <c r="O856" s="59"/>
      <c r="P856" s="59"/>
      <c r="Q856" s="59"/>
      <c r="R856" s="59"/>
      <c r="S856" s="59"/>
      <c r="T856" s="59"/>
      <c r="U856" s="59"/>
      <c r="V856" s="59"/>
      <c r="W856" s="59"/>
      <c r="X856" s="59"/>
      <c r="Y856" s="59"/>
      <c r="Z856" s="59"/>
      <c r="AA856" s="59"/>
    </row>
    <row r="857" spans="1:27" ht="40.35" customHeight="1" x14ac:dyDescent="0.25">
      <c r="A857" s="59"/>
      <c r="B857" s="59"/>
      <c r="C857" s="59"/>
      <c r="D857" s="59"/>
      <c r="E857" s="59"/>
      <c r="F857" s="59"/>
      <c r="G857" s="59"/>
      <c r="H857" s="59"/>
      <c r="I857" s="59"/>
      <c r="J857" s="59"/>
      <c r="K857" s="59"/>
      <c r="L857" s="59"/>
      <c r="M857" s="59"/>
      <c r="N857" s="59"/>
      <c r="O857" s="59"/>
      <c r="P857" s="59"/>
      <c r="Q857" s="59"/>
      <c r="R857" s="59"/>
      <c r="S857" s="59"/>
      <c r="T857" s="59"/>
      <c r="U857" s="59"/>
      <c r="V857" s="59"/>
      <c r="W857" s="59"/>
      <c r="X857" s="59"/>
      <c r="Y857" s="59"/>
      <c r="Z857" s="59"/>
      <c r="AA857" s="59"/>
    </row>
    <row r="858" spans="1:27" ht="40.35" customHeight="1" x14ac:dyDescent="0.25">
      <c r="A858" s="59"/>
      <c r="B858" s="59"/>
      <c r="C858" s="59"/>
      <c r="D858" s="59"/>
      <c r="E858" s="59"/>
      <c r="F858" s="59"/>
      <c r="G858" s="59"/>
      <c r="H858" s="59"/>
      <c r="I858" s="59"/>
      <c r="J858" s="59"/>
      <c r="K858" s="59"/>
      <c r="L858" s="59"/>
      <c r="M858" s="59"/>
      <c r="N858" s="59"/>
      <c r="O858" s="59"/>
      <c r="P858" s="59"/>
      <c r="Q858" s="59"/>
      <c r="R858" s="59"/>
      <c r="S858" s="59"/>
      <c r="T858" s="59"/>
      <c r="U858" s="59"/>
      <c r="V858" s="59"/>
      <c r="W858" s="59"/>
      <c r="X858" s="59"/>
      <c r="Y858" s="59"/>
      <c r="Z858" s="59"/>
      <c r="AA858" s="59"/>
    </row>
    <row r="859" spans="1:27" ht="40.35" customHeight="1" x14ac:dyDescent="0.25">
      <c r="A859" s="59"/>
      <c r="B859" s="59"/>
      <c r="C859" s="59"/>
      <c r="D859" s="59"/>
      <c r="E859" s="59"/>
      <c r="F859" s="59"/>
      <c r="G859" s="59"/>
      <c r="H859" s="59"/>
      <c r="I859" s="59"/>
      <c r="J859" s="59"/>
      <c r="K859" s="59"/>
      <c r="L859" s="59"/>
      <c r="M859" s="59"/>
      <c r="N859" s="59"/>
      <c r="O859" s="59"/>
      <c r="P859" s="59"/>
      <c r="Q859" s="59"/>
      <c r="R859" s="59"/>
      <c r="S859" s="59"/>
      <c r="T859" s="59"/>
      <c r="U859" s="59"/>
      <c r="V859" s="59"/>
      <c r="W859" s="59"/>
      <c r="X859" s="59"/>
      <c r="Y859" s="59"/>
      <c r="Z859" s="59"/>
      <c r="AA859" s="59"/>
    </row>
    <row r="860" spans="1:27" ht="40.35" customHeight="1" x14ac:dyDescent="0.25">
      <c r="A860" s="59"/>
      <c r="B860" s="59"/>
      <c r="C860" s="59"/>
      <c r="D860" s="59"/>
      <c r="E860" s="59"/>
      <c r="F860" s="59"/>
      <c r="G860" s="59"/>
      <c r="H860" s="59"/>
      <c r="I860" s="59"/>
      <c r="J860" s="59"/>
      <c r="K860" s="59"/>
      <c r="L860" s="59"/>
      <c r="M860" s="59"/>
      <c r="N860" s="59"/>
      <c r="O860" s="59"/>
      <c r="P860" s="59"/>
      <c r="Q860" s="59"/>
      <c r="R860" s="59"/>
      <c r="S860" s="59"/>
      <c r="T860" s="59"/>
      <c r="U860" s="59"/>
      <c r="V860" s="59"/>
      <c r="W860" s="59"/>
      <c r="X860" s="59"/>
      <c r="Y860" s="59"/>
      <c r="Z860" s="59"/>
      <c r="AA860" s="59"/>
    </row>
    <row r="861" spans="1:27" ht="40.35" customHeight="1" x14ac:dyDescent="0.25">
      <c r="A861" s="59"/>
      <c r="B861" s="59"/>
      <c r="C861" s="59"/>
      <c r="D861" s="59"/>
      <c r="E861" s="59"/>
      <c r="F861" s="59"/>
      <c r="G861" s="59"/>
      <c r="H861" s="59"/>
      <c r="I861" s="59"/>
      <c r="J861" s="59"/>
      <c r="K861" s="59"/>
      <c r="L861" s="59"/>
      <c r="M861" s="59"/>
      <c r="N861" s="59"/>
      <c r="O861" s="59"/>
      <c r="P861" s="59"/>
      <c r="Q861" s="59"/>
      <c r="R861" s="59"/>
      <c r="S861" s="59"/>
      <c r="T861" s="59"/>
      <c r="U861" s="59"/>
      <c r="V861" s="59"/>
      <c r="W861" s="59"/>
      <c r="X861" s="59"/>
      <c r="Y861" s="59"/>
      <c r="Z861" s="59"/>
      <c r="AA861" s="59"/>
    </row>
    <row r="862" spans="1:27" ht="40.35" customHeight="1" x14ac:dyDescent="0.25">
      <c r="A862" s="59"/>
      <c r="B862" s="59"/>
      <c r="C862" s="59"/>
      <c r="D862" s="59"/>
      <c r="E862" s="59"/>
      <c r="F862" s="59"/>
      <c r="G862" s="59"/>
      <c r="H862" s="59"/>
      <c r="I862" s="59"/>
      <c r="J862" s="59"/>
      <c r="K862" s="59"/>
      <c r="L862" s="59"/>
      <c r="M862" s="59"/>
      <c r="N862" s="59"/>
      <c r="O862" s="59"/>
      <c r="P862" s="59"/>
      <c r="Q862" s="59"/>
      <c r="R862" s="59"/>
      <c r="S862" s="59"/>
      <c r="T862" s="59"/>
      <c r="U862" s="59"/>
      <c r="V862" s="59"/>
      <c r="W862" s="59"/>
      <c r="X862" s="59"/>
      <c r="Y862" s="59"/>
      <c r="Z862" s="59"/>
      <c r="AA862" s="59"/>
    </row>
    <row r="863" spans="1:27" ht="40.35" customHeight="1" x14ac:dyDescent="0.25">
      <c r="A863" s="59"/>
      <c r="B863" s="59"/>
      <c r="C863" s="59"/>
      <c r="D863" s="59"/>
      <c r="E863" s="59"/>
      <c r="F863" s="59"/>
      <c r="G863" s="59"/>
      <c r="H863" s="59"/>
      <c r="I863" s="59"/>
      <c r="J863" s="59"/>
      <c r="K863" s="59"/>
      <c r="L863" s="59"/>
      <c r="M863" s="59"/>
      <c r="N863" s="59"/>
      <c r="O863" s="59"/>
      <c r="P863" s="59"/>
      <c r="Q863" s="59"/>
      <c r="R863" s="59"/>
      <c r="S863" s="59"/>
      <c r="T863" s="59"/>
      <c r="U863" s="59"/>
      <c r="V863" s="59"/>
      <c r="W863" s="59"/>
      <c r="X863" s="59"/>
      <c r="Y863" s="59"/>
      <c r="Z863" s="59"/>
      <c r="AA863" s="59"/>
    </row>
    <row r="864" spans="1:27" ht="40.35" customHeight="1" x14ac:dyDescent="0.25">
      <c r="A864" s="59"/>
      <c r="B864" s="59"/>
      <c r="C864" s="59"/>
      <c r="D864" s="59"/>
      <c r="E864" s="59"/>
      <c r="F864" s="59"/>
      <c r="G864" s="59"/>
      <c r="H864" s="59"/>
      <c r="I864" s="59"/>
      <c r="J864" s="59"/>
      <c r="K864" s="59"/>
      <c r="L864" s="59"/>
      <c r="M864" s="59"/>
      <c r="N864" s="59"/>
      <c r="O864" s="59"/>
      <c r="P864" s="59"/>
      <c r="Q864" s="59"/>
      <c r="R864" s="59"/>
      <c r="S864" s="59"/>
      <c r="T864" s="59"/>
      <c r="U864" s="59"/>
      <c r="V864" s="59"/>
      <c r="W864" s="59"/>
      <c r="X864" s="59"/>
      <c r="Y864" s="59"/>
      <c r="Z864" s="59"/>
      <c r="AA864" s="59"/>
    </row>
    <row r="865" spans="1:27" ht="40.35" customHeight="1" x14ac:dyDescent="0.25">
      <c r="A865" s="59"/>
      <c r="B865" s="59"/>
      <c r="C865" s="59"/>
      <c r="D865" s="59"/>
      <c r="E865" s="59"/>
      <c r="F865" s="59"/>
      <c r="G865" s="59"/>
      <c r="H865" s="59"/>
      <c r="I865" s="59"/>
      <c r="J865" s="59"/>
      <c r="K865" s="59"/>
      <c r="L865" s="59"/>
      <c r="M865" s="59"/>
      <c r="N865" s="59"/>
      <c r="O865" s="59"/>
      <c r="P865" s="59"/>
      <c r="Q865" s="59"/>
      <c r="R865" s="59"/>
      <c r="S865" s="59"/>
      <c r="T865" s="59"/>
      <c r="U865" s="59"/>
      <c r="V865" s="59"/>
      <c r="W865" s="59"/>
      <c r="X865" s="59"/>
      <c r="Y865" s="59"/>
      <c r="Z865" s="59"/>
      <c r="AA865" s="59"/>
    </row>
    <row r="866" spans="1:27" ht="40.35" customHeight="1" x14ac:dyDescent="0.25">
      <c r="A866" s="59"/>
      <c r="B866" s="59"/>
      <c r="C866" s="59"/>
      <c r="D866" s="59"/>
      <c r="E866" s="59"/>
      <c r="F866" s="59"/>
      <c r="G866" s="59"/>
      <c r="H866" s="59"/>
      <c r="I866" s="59"/>
      <c r="J866" s="59"/>
      <c r="K866" s="59"/>
      <c r="L866" s="59"/>
      <c r="M866" s="59"/>
      <c r="N866" s="59"/>
      <c r="O866" s="59"/>
      <c r="P866" s="59"/>
      <c r="Q866" s="59"/>
      <c r="R866" s="59"/>
      <c r="S866" s="59"/>
      <c r="T866" s="59"/>
      <c r="U866" s="59"/>
      <c r="V866" s="59"/>
      <c r="W866" s="59"/>
      <c r="X866" s="59"/>
      <c r="Y866" s="59"/>
      <c r="Z866" s="59"/>
      <c r="AA866" s="59"/>
    </row>
    <row r="867" spans="1:27" ht="40.35" customHeight="1" x14ac:dyDescent="0.25">
      <c r="A867" s="59"/>
      <c r="B867" s="59"/>
      <c r="C867" s="59"/>
      <c r="D867" s="59"/>
      <c r="E867" s="59"/>
      <c r="F867" s="59"/>
      <c r="G867" s="59"/>
      <c r="H867" s="59"/>
      <c r="I867" s="59"/>
      <c r="J867" s="59"/>
      <c r="K867" s="59"/>
      <c r="L867" s="59"/>
      <c r="M867" s="59"/>
      <c r="N867" s="59"/>
      <c r="O867" s="59"/>
      <c r="P867" s="59"/>
      <c r="Q867" s="59"/>
      <c r="R867" s="59"/>
      <c r="S867" s="59"/>
      <c r="T867" s="59"/>
      <c r="U867" s="59"/>
      <c r="V867" s="59"/>
      <c r="W867" s="59"/>
      <c r="X867" s="59"/>
      <c r="Y867" s="59"/>
      <c r="Z867" s="59"/>
      <c r="AA867" s="59"/>
    </row>
    <row r="868" spans="1:27" ht="40.35" customHeight="1" x14ac:dyDescent="0.25">
      <c r="A868" s="59"/>
      <c r="B868" s="59"/>
      <c r="C868" s="59"/>
      <c r="D868" s="59"/>
      <c r="E868" s="59"/>
      <c r="F868" s="59"/>
      <c r="G868" s="59"/>
      <c r="H868" s="59"/>
      <c r="I868" s="59"/>
      <c r="J868" s="59"/>
      <c r="K868" s="59"/>
      <c r="L868" s="59"/>
      <c r="M868" s="59"/>
      <c r="N868" s="59"/>
      <c r="O868" s="59"/>
      <c r="P868" s="59"/>
      <c r="Q868" s="59"/>
      <c r="R868" s="59"/>
      <c r="S868" s="59"/>
      <c r="T868" s="59"/>
      <c r="U868" s="59"/>
      <c r="V868" s="59"/>
      <c r="W868" s="59"/>
      <c r="X868" s="59"/>
      <c r="Y868" s="59"/>
      <c r="Z868" s="59"/>
      <c r="AA868" s="59"/>
    </row>
    <row r="869" spans="1:27" ht="40.35" customHeight="1" x14ac:dyDescent="0.25">
      <c r="A869" s="59"/>
      <c r="B869" s="59"/>
      <c r="C869" s="59"/>
      <c r="D869" s="59"/>
      <c r="E869" s="59"/>
      <c r="F869" s="59"/>
      <c r="G869" s="59"/>
      <c r="H869" s="59"/>
      <c r="I869" s="59"/>
      <c r="J869" s="59"/>
      <c r="K869" s="59"/>
      <c r="L869" s="59"/>
      <c r="M869" s="59"/>
      <c r="N869" s="59"/>
      <c r="O869" s="59"/>
      <c r="P869" s="59"/>
      <c r="Q869" s="59"/>
      <c r="R869" s="59"/>
      <c r="S869" s="59"/>
      <c r="T869" s="59"/>
      <c r="U869" s="59"/>
      <c r="V869" s="59"/>
      <c r="W869" s="59"/>
      <c r="X869" s="59"/>
      <c r="Y869" s="59"/>
      <c r="Z869" s="59"/>
      <c r="AA869" s="59"/>
    </row>
    <row r="870" spans="1:27" ht="40.35" customHeight="1" x14ac:dyDescent="0.25">
      <c r="A870" s="59"/>
      <c r="B870" s="59"/>
      <c r="C870" s="59"/>
      <c r="D870" s="59"/>
      <c r="E870" s="59"/>
      <c r="F870" s="59"/>
      <c r="G870" s="59"/>
      <c r="H870" s="59"/>
      <c r="I870" s="59"/>
      <c r="J870" s="59"/>
      <c r="K870" s="59"/>
      <c r="L870" s="59"/>
      <c r="M870" s="59"/>
      <c r="N870" s="59"/>
      <c r="O870" s="59"/>
      <c r="P870" s="59"/>
      <c r="Q870" s="59"/>
      <c r="R870" s="59"/>
      <c r="S870" s="59"/>
      <c r="T870" s="59"/>
      <c r="U870" s="59"/>
      <c r="V870" s="59"/>
      <c r="W870" s="59"/>
      <c r="X870" s="59"/>
      <c r="Y870" s="59"/>
      <c r="Z870" s="59"/>
      <c r="AA870" s="59"/>
    </row>
    <row r="871" spans="1:27" ht="40.35" customHeight="1" x14ac:dyDescent="0.25">
      <c r="A871" s="59"/>
      <c r="B871" s="59"/>
      <c r="C871" s="59"/>
      <c r="D871" s="59"/>
      <c r="E871" s="59"/>
      <c r="F871" s="59"/>
      <c r="G871" s="59"/>
      <c r="H871" s="59"/>
      <c r="I871" s="59"/>
      <c r="J871" s="59"/>
      <c r="K871" s="59"/>
      <c r="L871" s="59"/>
      <c r="M871" s="59"/>
      <c r="N871" s="59"/>
      <c r="O871" s="59"/>
      <c r="P871" s="59"/>
      <c r="Q871" s="59"/>
      <c r="R871" s="59"/>
      <c r="S871" s="59"/>
      <c r="T871" s="59"/>
      <c r="U871" s="59"/>
      <c r="V871" s="59"/>
      <c r="W871" s="59"/>
      <c r="X871" s="59"/>
      <c r="Y871" s="59"/>
      <c r="Z871" s="59"/>
      <c r="AA871" s="59"/>
    </row>
    <row r="872" spans="1:27" ht="40.35" customHeight="1" x14ac:dyDescent="0.25">
      <c r="A872" s="59"/>
      <c r="B872" s="59"/>
      <c r="C872" s="59"/>
      <c r="D872" s="59"/>
      <c r="E872" s="59"/>
      <c r="F872" s="59"/>
      <c r="G872" s="59"/>
      <c r="H872" s="59"/>
      <c r="I872" s="59"/>
      <c r="J872" s="59"/>
      <c r="K872" s="59"/>
      <c r="L872" s="59"/>
      <c r="M872" s="59"/>
      <c r="N872" s="59"/>
      <c r="O872" s="59"/>
      <c r="P872" s="59"/>
      <c r="Q872" s="59"/>
      <c r="R872" s="59"/>
      <c r="S872" s="59"/>
      <c r="T872" s="59"/>
      <c r="U872" s="59"/>
      <c r="V872" s="59"/>
      <c r="W872" s="59"/>
      <c r="X872" s="59"/>
      <c r="Y872" s="59"/>
      <c r="Z872" s="59"/>
      <c r="AA872" s="59"/>
    </row>
    <row r="873" spans="1:27" ht="40.35" customHeight="1" x14ac:dyDescent="0.25">
      <c r="A873" s="59"/>
      <c r="B873" s="59"/>
      <c r="C873" s="59"/>
      <c r="D873" s="59"/>
      <c r="E873" s="59"/>
      <c r="F873" s="59"/>
      <c r="G873" s="59"/>
      <c r="H873" s="59"/>
      <c r="I873" s="59"/>
      <c r="J873" s="59"/>
      <c r="K873" s="59"/>
      <c r="L873" s="59"/>
      <c r="M873" s="59"/>
      <c r="N873" s="59"/>
      <c r="O873" s="59"/>
      <c r="P873" s="59"/>
      <c r="Q873" s="59"/>
      <c r="R873" s="59"/>
      <c r="S873" s="59"/>
      <c r="T873" s="59"/>
      <c r="U873" s="59"/>
      <c r="V873" s="59"/>
      <c r="W873" s="59"/>
      <c r="X873" s="59"/>
      <c r="Y873" s="59"/>
      <c r="Z873" s="59"/>
      <c r="AA873" s="59"/>
    </row>
    <row r="874" spans="1:27" ht="40.35" customHeight="1" x14ac:dyDescent="0.25">
      <c r="A874" s="59"/>
      <c r="B874" s="59"/>
      <c r="C874" s="59"/>
      <c r="D874" s="59"/>
      <c r="E874" s="59"/>
      <c r="F874" s="59"/>
      <c r="G874" s="59"/>
      <c r="H874" s="59"/>
      <c r="I874" s="59"/>
      <c r="J874" s="59"/>
      <c r="K874" s="59"/>
      <c r="L874" s="59"/>
      <c r="M874" s="59"/>
      <c r="N874" s="59"/>
      <c r="O874" s="59"/>
      <c r="P874" s="59"/>
      <c r="Q874" s="59"/>
      <c r="R874" s="59"/>
      <c r="S874" s="59"/>
      <c r="T874" s="59"/>
      <c r="U874" s="59"/>
      <c r="V874" s="59"/>
      <c r="W874" s="59"/>
      <c r="X874" s="59"/>
      <c r="Y874" s="59"/>
      <c r="Z874" s="59"/>
      <c r="AA874" s="59"/>
    </row>
    <row r="875" spans="1:27" ht="40.35" customHeight="1" x14ac:dyDescent="0.25">
      <c r="A875" s="59"/>
      <c r="B875" s="59"/>
      <c r="C875" s="59"/>
      <c r="D875" s="59"/>
      <c r="E875" s="59"/>
      <c r="F875" s="59"/>
      <c r="G875" s="59"/>
      <c r="H875" s="59"/>
      <c r="I875" s="59"/>
      <c r="J875" s="59"/>
      <c r="K875" s="59"/>
      <c r="L875" s="59"/>
      <c r="M875" s="59"/>
      <c r="N875" s="59"/>
      <c r="O875" s="59"/>
      <c r="P875" s="59"/>
      <c r="Q875" s="59"/>
      <c r="R875" s="59"/>
      <c r="S875" s="59"/>
      <c r="T875" s="59"/>
      <c r="U875" s="59"/>
      <c r="V875" s="59"/>
      <c r="W875" s="59"/>
      <c r="X875" s="59"/>
      <c r="Y875" s="59"/>
      <c r="Z875" s="59"/>
      <c r="AA875" s="59"/>
    </row>
    <row r="876" spans="1:27" ht="40.35" customHeight="1" x14ac:dyDescent="0.25">
      <c r="A876" s="59"/>
      <c r="B876" s="59"/>
      <c r="C876" s="59"/>
      <c r="D876" s="59"/>
      <c r="E876" s="59"/>
      <c r="F876" s="59"/>
      <c r="G876" s="59"/>
      <c r="H876" s="59"/>
      <c r="I876" s="59"/>
      <c r="J876" s="59"/>
      <c r="K876" s="59"/>
      <c r="L876" s="59"/>
      <c r="M876" s="59"/>
      <c r="N876" s="59"/>
      <c r="O876" s="59"/>
      <c r="P876" s="59"/>
      <c r="Q876" s="59"/>
      <c r="R876" s="59"/>
      <c r="S876" s="59"/>
      <c r="T876" s="59"/>
      <c r="U876" s="59"/>
      <c r="V876" s="59"/>
      <c r="W876" s="59"/>
      <c r="X876" s="59"/>
      <c r="Y876" s="59"/>
      <c r="Z876" s="59"/>
      <c r="AA876" s="59"/>
    </row>
    <row r="877" spans="1:27" ht="40.35" customHeight="1" x14ac:dyDescent="0.25">
      <c r="A877" s="59"/>
      <c r="B877" s="59"/>
      <c r="C877" s="59"/>
      <c r="D877" s="59"/>
      <c r="E877" s="59"/>
      <c r="F877" s="59"/>
      <c r="G877" s="59"/>
      <c r="H877" s="59"/>
      <c r="I877" s="59"/>
      <c r="J877" s="59"/>
      <c r="K877" s="59"/>
      <c r="L877" s="59"/>
      <c r="M877" s="59"/>
      <c r="N877" s="59"/>
      <c r="O877" s="59"/>
      <c r="P877" s="59"/>
      <c r="Q877" s="59"/>
      <c r="R877" s="59"/>
      <c r="S877" s="59"/>
      <c r="T877" s="59"/>
      <c r="U877" s="59"/>
      <c r="V877" s="59"/>
      <c r="W877" s="59"/>
      <c r="X877" s="59"/>
      <c r="Y877" s="59"/>
      <c r="Z877" s="59"/>
      <c r="AA877" s="59"/>
    </row>
    <row r="878" spans="1:27" ht="40.35" customHeight="1" x14ac:dyDescent="0.25">
      <c r="A878" s="59"/>
      <c r="B878" s="59"/>
      <c r="C878" s="59"/>
      <c r="D878" s="59"/>
      <c r="E878" s="59"/>
      <c r="F878" s="59"/>
      <c r="G878" s="59"/>
      <c r="H878" s="59"/>
      <c r="I878" s="59"/>
      <c r="J878" s="59"/>
      <c r="K878" s="59"/>
      <c r="L878" s="59"/>
      <c r="M878" s="59"/>
      <c r="N878" s="59"/>
      <c r="O878" s="59"/>
      <c r="P878" s="59"/>
      <c r="Q878" s="59"/>
      <c r="R878" s="59"/>
      <c r="S878" s="59"/>
      <c r="T878" s="59"/>
      <c r="U878" s="59"/>
      <c r="V878" s="59"/>
      <c r="W878" s="59"/>
      <c r="X878" s="59"/>
      <c r="Y878" s="59"/>
      <c r="Z878" s="59"/>
      <c r="AA878" s="59"/>
    </row>
    <row r="879" spans="1:27" ht="40.35" customHeight="1" x14ac:dyDescent="0.25">
      <c r="A879" s="59"/>
      <c r="B879" s="59"/>
      <c r="C879" s="59"/>
      <c r="D879" s="59"/>
      <c r="E879" s="59"/>
      <c r="F879" s="59"/>
      <c r="G879" s="59"/>
      <c r="H879" s="59"/>
      <c r="I879" s="59"/>
      <c r="J879" s="59"/>
      <c r="K879" s="59"/>
      <c r="L879" s="59"/>
      <c r="M879" s="59"/>
      <c r="N879" s="59"/>
      <c r="O879" s="59"/>
      <c r="P879" s="59"/>
      <c r="Q879" s="59"/>
      <c r="R879" s="59"/>
      <c r="S879" s="59"/>
      <c r="T879" s="59"/>
      <c r="U879" s="59"/>
      <c r="V879" s="59"/>
      <c r="W879" s="59"/>
      <c r="X879" s="59"/>
      <c r="Y879" s="59"/>
      <c r="Z879" s="59"/>
      <c r="AA879" s="59"/>
    </row>
    <row r="880" spans="1:27" ht="40.35" customHeight="1" x14ac:dyDescent="0.25">
      <c r="A880" s="59"/>
      <c r="B880" s="59"/>
      <c r="C880" s="59"/>
      <c r="D880" s="59"/>
      <c r="E880" s="59"/>
      <c r="F880" s="59"/>
      <c r="G880" s="59"/>
      <c r="H880" s="59"/>
      <c r="I880" s="59"/>
      <c r="J880" s="59"/>
      <c r="K880" s="59"/>
      <c r="L880" s="59"/>
      <c r="M880" s="59"/>
      <c r="N880" s="59"/>
      <c r="O880" s="59"/>
      <c r="P880" s="59"/>
      <c r="Q880" s="59"/>
      <c r="R880" s="59"/>
      <c r="S880" s="59"/>
      <c r="T880" s="59"/>
      <c r="U880" s="59"/>
      <c r="V880" s="59"/>
      <c r="W880" s="59"/>
      <c r="X880" s="59"/>
      <c r="Y880" s="59"/>
      <c r="Z880" s="59"/>
      <c r="AA880" s="59"/>
    </row>
    <row r="881" spans="1:27" ht="40.35" customHeight="1" x14ac:dyDescent="0.25">
      <c r="A881" s="59"/>
      <c r="B881" s="59"/>
      <c r="C881" s="59"/>
      <c r="D881" s="59"/>
      <c r="E881" s="59"/>
      <c r="F881" s="59"/>
      <c r="G881" s="59"/>
      <c r="H881" s="59"/>
      <c r="I881" s="59"/>
      <c r="J881" s="59"/>
      <c r="K881" s="59"/>
      <c r="L881" s="59"/>
      <c r="M881" s="59"/>
      <c r="N881" s="59"/>
      <c r="O881" s="59"/>
      <c r="P881" s="59"/>
      <c r="Q881" s="59"/>
      <c r="R881" s="59"/>
      <c r="S881" s="59"/>
      <c r="T881" s="59"/>
      <c r="U881" s="59"/>
      <c r="V881" s="59"/>
      <c r="W881" s="59"/>
      <c r="X881" s="59"/>
      <c r="Y881" s="59"/>
      <c r="Z881" s="59"/>
      <c r="AA881" s="59"/>
    </row>
    <row r="882" spans="1:27" ht="40.35" customHeight="1" x14ac:dyDescent="0.25">
      <c r="A882" s="59"/>
      <c r="B882" s="59"/>
      <c r="C882" s="59"/>
      <c r="D882" s="59"/>
      <c r="E882" s="59"/>
      <c r="F882" s="59"/>
      <c r="G882" s="59"/>
      <c r="H882" s="59"/>
      <c r="I882" s="59"/>
      <c r="J882" s="59"/>
      <c r="K882" s="59"/>
      <c r="L882" s="59"/>
      <c r="M882" s="59"/>
      <c r="N882" s="59"/>
      <c r="O882" s="59"/>
      <c r="P882" s="59"/>
      <c r="Q882" s="59"/>
      <c r="R882" s="59"/>
      <c r="S882" s="59"/>
      <c r="T882" s="59"/>
      <c r="U882" s="59"/>
      <c r="V882" s="59"/>
      <c r="W882" s="59"/>
      <c r="X882" s="59"/>
      <c r="Y882" s="59"/>
      <c r="Z882" s="59"/>
      <c r="AA882" s="59"/>
    </row>
    <row r="883" spans="1:27" ht="40.35" customHeight="1" x14ac:dyDescent="0.25">
      <c r="A883" s="59"/>
      <c r="B883" s="59"/>
      <c r="C883" s="59"/>
      <c r="D883" s="59"/>
      <c r="E883" s="59"/>
      <c r="F883" s="59"/>
      <c r="G883" s="59"/>
      <c r="H883" s="59"/>
      <c r="I883" s="59"/>
      <c r="J883" s="59"/>
      <c r="K883" s="59"/>
      <c r="L883" s="59"/>
      <c r="M883" s="59"/>
      <c r="N883" s="59"/>
      <c r="O883" s="59"/>
      <c r="P883" s="59"/>
      <c r="Q883" s="59"/>
      <c r="R883" s="59"/>
      <c r="S883" s="59"/>
      <c r="T883" s="59"/>
      <c r="U883" s="59"/>
      <c r="V883" s="59"/>
      <c r="W883" s="59"/>
      <c r="X883" s="59"/>
      <c r="Y883" s="59"/>
      <c r="Z883" s="59"/>
      <c r="AA883" s="59"/>
    </row>
    <row r="884" spans="1:27" ht="40.35" customHeight="1" x14ac:dyDescent="0.25">
      <c r="A884" s="59"/>
      <c r="B884" s="59"/>
      <c r="C884" s="59"/>
      <c r="D884" s="59"/>
      <c r="E884" s="59"/>
      <c r="F884" s="59"/>
      <c r="G884" s="59"/>
      <c r="H884" s="59"/>
      <c r="I884" s="59"/>
      <c r="J884" s="59"/>
      <c r="K884" s="59"/>
      <c r="L884" s="59"/>
      <c r="M884" s="59"/>
      <c r="N884" s="59"/>
      <c r="O884" s="59"/>
      <c r="P884" s="59"/>
      <c r="Q884" s="59"/>
      <c r="R884" s="59"/>
      <c r="S884" s="59"/>
      <c r="T884" s="59"/>
      <c r="U884" s="59"/>
      <c r="V884" s="59"/>
      <c r="W884" s="59"/>
      <c r="X884" s="59"/>
      <c r="Y884" s="59"/>
      <c r="Z884" s="59"/>
      <c r="AA884" s="59"/>
    </row>
    <row r="885" spans="1:27" ht="40.35" customHeight="1" x14ac:dyDescent="0.25">
      <c r="A885" s="59"/>
      <c r="B885" s="59"/>
      <c r="C885" s="59"/>
      <c r="D885" s="59"/>
      <c r="E885" s="59"/>
      <c r="F885" s="59"/>
      <c r="G885" s="59"/>
      <c r="H885" s="59"/>
      <c r="I885" s="59"/>
      <c r="J885" s="59"/>
      <c r="K885" s="59"/>
      <c r="L885" s="59"/>
      <c r="M885" s="59"/>
      <c r="N885" s="59"/>
      <c r="O885" s="59"/>
      <c r="P885" s="59"/>
      <c r="Q885" s="59"/>
      <c r="R885" s="59"/>
      <c r="S885" s="59"/>
      <c r="T885" s="59"/>
      <c r="U885" s="59"/>
      <c r="V885" s="59"/>
      <c r="W885" s="59"/>
      <c r="X885" s="59"/>
      <c r="Y885" s="59"/>
      <c r="Z885" s="59"/>
      <c r="AA885" s="59"/>
    </row>
    <row r="886" spans="1:27" ht="40.35" customHeight="1" x14ac:dyDescent="0.25">
      <c r="A886" s="59"/>
      <c r="B886" s="59"/>
      <c r="C886" s="59"/>
      <c r="D886" s="59"/>
      <c r="E886" s="59"/>
      <c r="F886" s="59"/>
      <c r="G886" s="59"/>
      <c r="H886" s="59"/>
      <c r="I886" s="59"/>
      <c r="J886" s="59"/>
      <c r="K886" s="59"/>
      <c r="L886" s="59"/>
      <c r="M886" s="59"/>
      <c r="N886" s="59"/>
      <c r="O886" s="59"/>
      <c r="P886" s="59"/>
      <c r="Q886" s="59"/>
      <c r="R886" s="59"/>
      <c r="S886" s="59"/>
      <c r="T886" s="59"/>
      <c r="U886" s="59"/>
      <c r="V886" s="59"/>
      <c r="W886" s="59"/>
      <c r="X886" s="59"/>
      <c r="Y886" s="59"/>
      <c r="Z886" s="59"/>
      <c r="AA886" s="59"/>
    </row>
    <row r="887" spans="1:27" ht="40.35" customHeight="1" x14ac:dyDescent="0.25">
      <c r="A887" s="59"/>
      <c r="B887" s="59"/>
      <c r="C887" s="59"/>
      <c r="D887" s="59"/>
      <c r="E887" s="59"/>
      <c r="F887" s="59"/>
      <c r="G887" s="59"/>
      <c r="H887" s="59"/>
      <c r="I887" s="59"/>
      <c r="J887" s="59"/>
      <c r="K887" s="59"/>
      <c r="L887" s="59"/>
      <c r="M887" s="59"/>
      <c r="N887" s="59"/>
      <c r="O887" s="59"/>
      <c r="P887" s="59"/>
      <c r="Q887" s="59"/>
      <c r="R887" s="59"/>
      <c r="S887" s="59"/>
      <c r="T887" s="59"/>
      <c r="U887" s="59"/>
      <c r="V887" s="59"/>
      <c r="W887" s="59"/>
      <c r="X887" s="59"/>
      <c r="Y887" s="59"/>
      <c r="Z887" s="59"/>
      <c r="AA887" s="59"/>
    </row>
    <row r="888" spans="1:27" ht="40.35" customHeight="1" x14ac:dyDescent="0.25">
      <c r="A888" s="59"/>
      <c r="B888" s="59"/>
      <c r="C888" s="59"/>
      <c r="D888" s="59"/>
      <c r="E888" s="59"/>
      <c r="F888" s="59"/>
      <c r="G888" s="59"/>
      <c r="H888" s="59"/>
      <c r="I888" s="59"/>
      <c r="J888" s="59"/>
      <c r="K888" s="59"/>
      <c r="L888" s="59"/>
      <c r="M888" s="59"/>
      <c r="N888" s="59"/>
      <c r="O888" s="59"/>
      <c r="P888" s="59"/>
      <c r="Q888" s="59"/>
      <c r="R888" s="59"/>
      <c r="S888" s="59"/>
      <c r="T888" s="59"/>
      <c r="U888" s="59"/>
      <c r="V888" s="59"/>
      <c r="W888" s="59"/>
      <c r="X888" s="59"/>
      <c r="Y888" s="59"/>
      <c r="Z888" s="59"/>
      <c r="AA888" s="59"/>
    </row>
    <row r="889" spans="1:27" ht="40.35" customHeight="1" x14ac:dyDescent="0.25">
      <c r="A889" s="59"/>
      <c r="B889" s="59"/>
      <c r="C889" s="59"/>
      <c r="D889" s="59"/>
      <c r="E889" s="59"/>
      <c r="F889" s="59"/>
      <c r="G889" s="59"/>
      <c r="H889" s="59"/>
      <c r="I889" s="59"/>
      <c r="J889" s="59"/>
      <c r="K889" s="59"/>
      <c r="L889" s="59"/>
      <c r="M889" s="59"/>
      <c r="N889" s="59"/>
      <c r="O889" s="59"/>
      <c r="P889" s="59"/>
      <c r="Q889" s="59"/>
      <c r="R889" s="59"/>
      <c r="S889" s="59"/>
      <c r="T889" s="59"/>
      <c r="U889" s="59"/>
      <c r="V889" s="59"/>
      <c r="W889" s="59"/>
      <c r="X889" s="59"/>
      <c r="Y889" s="59"/>
      <c r="Z889" s="59"/>
      <c r="AA889" s="59"/>
    </row>
    <row r="890" spans="1:27" ht="40.35" customHeight="1" x14ac:dyDescent="0.25">
      <c r="A890" s="59"/>
      <c r="B890" s="59"/>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c r="AA890" s="59"/>
    </row>
    <row r="891" spans="1:27" ht="40.35" customHeight="1" x14ac:dyDescent="0.25">
      <c r="A891" s="59"/>
      <c r="B891" s="59"/>
      <c r="C891" s="59"/>
      <c r="D891" s="59"/>
      <c r="E891" s="59"/>
      <c r="F891" s="59"/>
      <c r="G891" s="59"/>
      <c r="H891" s="59"/>
      <c r="I891" s="59"/>
      <c r="J891" s="59"/>
      <c r="K891" s="59"/>
      <c r="L891" s="59"/>
      <c r="M891" s="59"/>
      <c r="N891" s="59"/>
      <c r="O891" s="59"/>
      <c r="P891" s="59"/>
      <c r="Q891" s="59"/>
      <c r="R891" s="59"/>
      <c r="S891" s="59"/>
      <c r="T891" s="59"/>
      <c r="U891" s="59"/>
      <c r="V891" s="59"/>
      <c r="W891" s="59"/>
      <c r="X891" s="59"/>
      <c r="Y891" s="59"/>
      <c r="Z891" s="59"/>
      <c r="AA891" s="59"/>
    </row>
    <row r="892" spans="1:27" ht="40.35" customHeight="1" x14ac:dyDescent="0.25">
      <c r="A892" s="59"/>
      <c r="B892" s="59"/>
      <c r="C892" s="59"/>
      <c r="D892" s="59"/>
      <c r="E892" s="59"/>
      <c r="F892" s="59"/>
      <c r="G892" s="59"/>
      <c r="H892" s="59"/>
      <c r="I892" s="59"/>
      <c r="J892" s="59"/>
      <c r="K892" s="59"/>
      <c r="L892" s="59"/>
      <c r="M892" s="59"/>
      <c r="N892" s="59"/>
      <c r="O892" s="59"/>
      <c r="P892" s="59"/>
      <c r="Q892" s="59"/>
      <c r="R892" s="59"/>
      <c r="S892" s="59"/>
      <c r="T892" s="59"/>
      <c r="U892" s="59"/>
      <c r="V892" s="59"/>
      <c r="W892" s="59"/>
      <c r="X892" s="59"/>
      <c r="Y892" s="59"/>
      <c r="Z892" s="59"/>
      <c r="AA892" s="59"/>
    </row>
    <row r="893" spans="1:27" ht="40.35" customHeight="1" x14ac:dyDescent="0.25">
      <c r="A893" s="59"/>
      <c r="B893" s="59"/>
      <c r="C893" s="59"/>
      <c r="D893" s="59"/>
      <c r="E893" s="59"/>
      <c r="F893" s="59"/>
      <c r="G893" s="59"/>
      <c r="H893" s="59"/>
      <c r="I893" s="59"/>
      <c r="J893" s="59"/>
      <c r="K893" s="59"/>
      <c r="L893" s="59"/>
      <c r="M893" s="59"/>
      <c r="N893" s="59"/>
      <c r="O893" s="59"/>
      <c r="P893" s="59"/>
      <c r="Q893" s="59"/>
      <c r="R893" s="59"/>
      <c r="S893" s="59"/>
      <c r="T893" s="59"/>
      <c r="U893" s="59"/>
      <c r="V893" s="59"/>
      <c r="W893" s="59"/>
      <c r="X893" s="59"/>
      <c r="Y893" s="59"/>
      <c r="Z893" s="59"/>
      <c r="AA893" s="59"/>
    </row>
    <row r="894" spans="1:27" ht="40.35" customHeight="1" x14ac:dyDescent="0.25">
      <c r="A894" s="59"/>
      <c r="B894" s="59"/>
      <c r="C894" s="59"/>
      <c r="D894" s="59"/>
      <c r="E894" s="59"/>
      <c r="F894" s="59"/>
      <c r="G894" s="59"/>
      <c r="H894" s="59"/>
      <c r="I894" s="59"/>
      <c r="J894" s="59"/>
      <c r="K894" s="59"/>
      <c r="L894" s="59"/>
      <c r="M894" s="59"/>
      <c r="N894" s="59"/>
      <c r="O894" s="59"/>
      <c r="P894" s="59"/>
      <c r="Q894" s="59"/>
      <c r="R894" s="59"/>
      <c r="S894" s="59"/>
      <c r="T894" s="59"/>
      <c r="U894" s="59"/>
      <c r="V894" s="59"/>
      <c r="W894" s="59"/>
      <c r="X894" s="59"/>
      <c r="Y894" s="59"/>
      <c r="Z894" s="59"/>
      <c r="AA894" s="59"/>
    </row>
    <row r="895" spans="1:27" ht="40.35" customHeight="1" x14ac:dyDescent="0.25">
      <c r="A895" s="59"/>
      <c r="B895" s="59"/>
      <c r="C895" s="59"/>
      <c r="D895" s="59"/>
      <c r="E895" s="59"/>
      <c r="F895" s="59"/>
      <c r="G895" s="59"/>
      <c r="H895" s="59"/>
      <c r="I895" s="59"/>
      <c r="J895" s="59"/>
      <c r="K895" s="59"/>
      <c r="L895" s="59"/>
      <c r="M895" s="59"/>
      <c r="N895" s="59"/>
      <c r="O895" s="59"/>
      <c r="P895" s="59"/>
      <c r="Q895" s="59"/>
      <c r="R895" s="59"/>
      <c r="S895" s="59"/>
      <c r="T895" s="59"/>
      <c r="U895" s="59"/>
      <c r="V895" s="59"/>
      <c r="W895" s="59"/>
      <c r="X895" s="59"/>
      <c r="Y895" s="59"/>
      <c r="Z895" s="59"/>
      <c r="AA895" s="59"/>
    </row>
    <row r="896" spans="1:27" ht="40.35" customHeight="1" x14ac:dyDescent="0.25">
      <c r="A896" s="59"/>
      <c r="B896" s="59"/>
      <c r="C896" s="59"/>
      <c r="D896" s="59"/>
      <c r="E896" s="59"/>
      <c r="F896" s="59"/>
      <c r="G896" s="59"/>
      <c r="H896" s="59"/>
      <c r="I896" s="59"/>
      <c r="J896" s="59"/>
      <c r="K896" s="59"/>
      <c r="L896" s="59"/>
      <c r="M896" s="59"/>
      <c r="N896" s="59"/>
      <c r="O896" s="59"/>
      <c r="P896" s="59"/>
      <c r="Q896" s="59"/>
      <c r="R896" s="59"/>
      <c r="S896" s="59"/>
      <c r="T896" s="59"/>
      <c r="U896" s="59"/>
      <c r="V896" s="59"/>
      <c r="W896" s="59"/>
      <c r="X896" s="59"/>
      <c r="Y896" s="59"/>
      <c r="Z896" s="59"/>
      <c r="AA896" s="59"/>
    </row>
    <row r="897" spans="1:27" ht="40.35" customHeight="1" x14ac:dyDescent="0.25">
      <c r="A897" s="59"/>
      <c r="B897" s="59"/>
      <c r="C897" s="59"/>
      <c r="D897" s="59"/>
      <c r="E897" s="59"/>
      <c r="F897" s="59"/>
      <c r="G897" s="59"/>
      <c r="H897" s="59"/>
      <c r="I897" s="59"/>
      <c r="J897" s="59"/>
      <c r="K897" s="59"/>
      <c r="L897" s="59"/>
      <c r="M897" s="59"/>
      <c r="N897" s="59"/>
      <c r="O897" s="59"/>
      <c r="P897" s="59"/>
      <c r="Q897" s="59"/>
      <c r="R897" s="59"/>
      <c r="S897" s="59"/>
      <c r="T897" s="59"/>
      <c r="U897" s="59"/>
      <c r="V897" s="59"/>
      <c r="W897" s="59"/>
      <c r="X897" s="59"/>
      <c r="Y897" s="59"/>
      <c r="Z897" s="59"/>
      <c r="AA897" s="59"/>
    </row>
    <row r="898" spans="1:27" ht="40.35" customHeight="1" x14ac:dyDescent="0.25">
      <c r="A898" s="59"/>
      <c r="B898" s="59"/>
      <c r="C898" s="59"/>
      <c r="D898" s="59"/>
      <c r="E898" s="59"/>
      <c r="F898" s="59"/>
      <c r="G898" s="59"/>
      <c r="H898" s="59"/>
      <c r="I898" s="59"/>
      <c r="J898" s="59"/>
      <c r="K898" s="59"/>
      <c r="L898" s="59"/>
      <c r="M898" s="59"/>
      <c r="N898" s="59"/>
      <c r="O898" s="59"/>
      <c r="P898" s="59"/>
      <c r="Q898" s="59"/>
      <c r="R898" s="59"/>
      <c r="S898" s="59"/>
      <c r="T898" s="59"/>
      <c r="U898" s="59"/>
      <c r="V898" s="59"/>
      <c r="W898" s="59"/>
      <c r="X898" s="59"/>
      <c r="Y898" s="59"/>
      <c r="Z898" s="59"/>
      <c r="AA898" s="59"/>
    </row>
    <row r="899" spans="1:27" ht="40.35" customHeight="1" x14ac:dyDescent="0.25">
      <c r="A899" s="59"/>
      <c r="B899" s="59"/>
      <c r="C899" s="59"/>
      <c r="D899" s="59"/>
      <c r="E899" s="59"/>
      <c r="F899" s="59"/>
      <c r="G899" s="59"/>
      <c r="H899" s="59"/>
      <c r="I899" s="59"/>
      <c r="J899" s="59"/>
      <c r="K899" s="59"/>
      <c r="L899" s="59"/>
      <c r="M899" s="59"/>
      <c r="N899" s="59"/>
      <c r="O899" s="59"/>
      <c r="P899" s="59"/>
      <c r="Q899" s="59"/>
      <c r="R899" s="59"/>
      <c r="S899" s="59"/>
      <c r="T899" s="59"/>
      <c r="U899" s="59"/>
      <c r="V899" s="59"/>
      <c r="W899" s="59"/>
      <c r="X899" s="59"/>
      <c r="Y899" s="59"/>
      <c r="Z899" s="59"/>
      <c r="AA899" s="59"/>
    </row>
    <row r="900" spans="1:27" ht="40.35" customHeight="1" x14ac:dyDescent="0.25">
      <c r="A900" s="59"/>
      <c r="B900" s="59"/>
      <c r="C900" s="59"/>
      <c r="D900" s="59"/>
      <c r="E900" s="59"/>
      <c r="F900" s="59"/>
      <c r="G900" s="59"/>
      <c r="H900" s="59"/>
      <c r="I900" s="59"/>
      <c r="J900" s="59"/>
      <c r="K900" s="59"/>
      <c r="L900" s="59"/>
      <c r="M900" s="59"/>
      <c r="N900" s="59"/>
      <c r="O900" s="59"/>
      <c r="P900" s="59"/>
      <c r="Q900" s="59"/>
      <c r="R900" s="59"/>
      <c r="S900" s="59"/>
      <c r="T900" s="59"/>
      <c r="U900" s="59"/>
      <c r="V900" s="59"/>
      <c r="W900" s="59"/>
      <c r="X900" s="59"/>
      <c r="Y900" s="59"/>
      <c r="Z900" s="59"/>
      <c r="AA900" s="59"/>
    </row>
    <row r="901" spans="1:27" ht="40.35" customHeight="1" x14ac:dyDescent="0.25">
      <c r="A901" s="59"/>
      <c r="B901" s="59"/>
      <c r="C901" s="59"/>
      <c r="D901" s="59"/>
      <c r="E901" s="59"/>
      <c r="F901" s="59"/>
      <c r="G901" s="59"/>
      <c r="H901" s="59"/>
      <c r="I901" s="59"/>
      <c r="J901" s="59"/>
      <c r="K901" s="59"/>
      <c r="L901" s="59"/>
      <c r="M901" s="59"/>
      <c r="N901" s="59"/>
      <c r="O901" s="59"/>
      <c r="P901" s="59"/>
      <c r="Q901" s="59"/>
      <c r="R901" s="59"/>
      <c r="S901" s="59"/>
      <c r="T901" s="59"/>
      <c r="U901" s="59"/>
      <c r="V901" s="59"/>
      <c r="W901" s="59"/>
      <c r="X901" s="59"/>
      <c r="Y901" s="59"/>
      <c r="Z901" s="59"/>
      <c r="AA901" s="59"/>
    </row>
    <row r="902" spans="1:27" ht="40.35" customHeight="1" x14ac:dyDescent="0.25">
      <c r="A902" s="59"/>
      <c r="B902" s="59"/>
      <c r="C902" s="59"/>
      <c r="D902" s="59"/>
      <c r="E902" s="59"/>
      <c r="F902" s="59"/>
      <c r="G902" s="59"/>
      <c r="H902" s="59"/>
      <c r="I902" s="59"/>
      <c r="J902" s="59"/>
      <c r="K902" s="59"/>
      <c r="L902" s="59"/>
      <c r="M902" s="59"/>
      <c r="N902" s="59"/>
      <c r="O902" s="59"/>
      <c r="P902" s="59"/>
      <c r="Q902" s="59"/>
      <c r="R902" s="59"/>
      <c r="S902" s="59"/>
      <c r="T902" s="59"/>
      <c r="U902" s="59"/>
      <c r="V902" s="59"/>
      <c r="W902" s="59"/>
      <c r="X902" s="59"/>
      <c r="Y902" s="59"/>
      <c r="Z902" s="59"/>
      <c r="AA902" s="59"/>
    </row>
    <row r="903" spans="1:27" ht="40.35" customHeight="1" x14ac:dyDescent="0.25">
      <c r="A903" s="59"/>
      <c r="B903" s="59"/>
      <c r="C903" s="59"/>
      <c r="D903" s="59"/>
      <c r="E903" s="59"/>
      <c r="F903" s="59"/>
      <c r="G903" s="59"/>
      <c r="H903" s="59"/>
      <c r="I903" s="59"/>
      <c r="J903" s="59"/>
      <c r="K903" s="59"/>
      <c r="L903" s="59"/>
      <c r="M903" s="59"/>
      <c r="N903" s="59"/>
      <c r="O903" s="59"/>
      <c r="P903" s="59"/>
      <c r="Q903" s="59"/>
      <c r="R903" s="59"/>
      <c r="S903" s="59"/>
      <c r="T903" s="59"/>
      <c r="U903" s="59"/>
      <c r="V903" s="59"/>
      <c r="W903" s="59"/>
      <c r="X903" s="59"/>
      <c r="Y903" s="59"/>
      <c r="Z903" s="59"/>
      <c r="AA903" s="59"/>
    </row>
    <row r="904" spans="1:27" ht="40.35" customHeight="1" x14ac:dyDescent="0.25">
      <c r="A904" s="59"/>
      <c r="B904" s="59"/>
      <c r="C904" s="59"/>
      <c r="D904" s="59"/>
      <c r="E904" s="59"/>
      <c r="F904" s="59"/>
      <c r="G904" s="59"/>
      <c r="H904" s="59"/>
      <c r="I904" s="59"/>
      <c r="J904" s="59"/>
      <c r="K904" s="59"/>
      <c r="L904" s="59"/>
      <c r="M904" s="59"/>
      <c r="N904" s="59"/>
      <c r="O904" s="59"/>
      <c r="P904" s="59"/>
      <c r="Q904" s="59"/>
      <c r="R904" s="59"/>
      <c r="S904" s="59"/>
      <c r="T904" s="59"/>
      <c r="U904" s="59"/>
      <c r="V904" s="59"/>
      <c r="W904" s="59"/>
      <c r="X904" s="59"/>
      <c r="Y904" s="59"/>
      <c r="Z904" s="59"/>
      <c r="AA904" s="59"/>
    </row>
    <row r="905" spans="1:27" ht="40.35" customHeight="1" x14ac:dyDescent="0.25">
      <c r="A905" s="59"/>
      <c r="B905" s="59"/>
      <c r="C905" s="59"/>
      <c r="D905" s="59"/>
      <c r="E905" s="59"/>
      <c r="F905" s="59"/>
      <c r="G905" s="59"/>
      <c r="H905" s="59"/>
      <c r="I905" s="59"/>
      <c r="J905" s="59"/>
      <c r="K905" s="59"/>
      <c r="L905" s="59"/>
      <c r="M905" s="59"/>
      <c r="N905" s="59"/>
      <c r="O905" s="59"/>
      <c r="P905" s="59"/>
      <c r="Q905" s="59"/>
      <c r="R905" s="59"/>
      <c r="S905" s="59"/>
      <c r="T905" s="59"/>
      <c r="U905" s="59"/>
      <c r="V905" s="59"/>
      <c r="W905" s="59"/>
      <c r="X905" s="59"/>
      <c r="Y905" s="59"/>
      <c r="Z905" s="59"/>
      <c r="AA905" s="59"/>
    </row>
    <row r="906" spans="1:27" ht="40.35" customHeight="1" x14ac:dyDescent="0.25">
      <c r="A906" s="59"/>
      <c r="B906" s="59"/>
      <c r="C906" s="59"/>
      <c r="D906" s="59"/>
      <c r="E906" s="59"/>
      <c r="F906" s="59"/>
      <c r="G906" s="59"/>
      <c r="H906" s="59"/>
      <c r="I906" s="59"/>
      <c r="J906" s="59"/>
      <c r="K906" s="59"/>
      <c r="L906" s="59"/>
      <c r="M906" s="59"/>
      <c r="N906" s="59"/>
      <c r="O906" s="59"/>
      <c r="P906" s="59"/>
      <c r="Q906" s="59"/>
      <c r="R906" s="59"/>
      <c r="S906" s="59"/>
      <c r="T906" s="59"/>
      <c r="U906" s="59"/>
      <c r="V906" s="59"/>
      <c r="W906" s="59"/>
      <c r="X906" s="59"/>
      <c r="Y906" s="59"/>
      <c r="Z906" s="59"/>
      <c r="AA906" s="59"/>
    </row>
    <row r="907" spans="1:27" ht="40.35" customHeight="1" x14ac:dyDescent="0.25">
      <c r="A907" s="59"/>
      <c r="B907" s="59"/>
      <c r="C907" s="59"/>
      <c r="D907" s="59"/>
      <c r="E907" s="59"/>
      <c r="F907" s="59"/>
      <c r="G907" s="59"/>
      <c r="H907" s="59"/>
      <c r="I907" s="59"/>
      <c r="J907" s="59"/>
      <c r="K907" s="59"/>
      <c r="L907" s="59"/>
      <c r="M907" s="59"/>
      <c r="N907" s="59"/>
      <c r="O907" s="59"/>
      <c r="P907" s="59"/>
      <c r="Q907" s="59"/>
      <c r="R907" s="59"/>
      <c r="S907" s="59"/>
      <c r="T907" s="59"/>
      <c r="U907" s="59"/>
      <c r="V907" s="59"/>
      <c r="W907" s="59"/>
      <c r="X907" s="59"/>
      <c r="Y907" s="59"/>
      <c r="Z907" s="59"/>
      <c r="AA907" s="59"/>
    </row>
    <row r="908" spans="1:27" ht="40.35" customHeight="1" x14ac:dyDescent="0.25">
      <c r="A908" s="59"/>
      <c r="B908" s="59"/>
      <c r="C908" s="59"/>
      <c r="D908" s="59"/>
      <c r="E908" s="59"/>
      <c r="F908" s="59"/>
      <c r="G908" s="59"/>
      <c r="H908" s="59"/>
      <c r="I908" s="59"/>
      <c r="J908" s="59"/>
      <c r="K908" s="59"/>
      <c r="L908" s="59"/>
      <c r="M908" s="59"/>
      <c r="N908" s="59"/>
      <c r="O908" s="59"/>
      <c r="P908" s="59"/>
      <c r="Q908" s="59"/>
      <c r="R908" s="59"/>
      <c r="S908" s="59"/>
      <c r="T908" s="59"/>
      <c r="U908" s="59"/>
      <c r="V908" s="59"/>
      <c r="W908" s="59"/>
      <c r="X908" s="59"/>
      <c r="Y908" s="59"/>
      <c r="Z908" s="59"/>
      <c r="AA908" s="59"/>
    </row>
    <row r="909" spans="1:27" ht="40.35" customHeight="1" x14ac:dyDescent="0.25">
      <c r="A909" s="59"/>
      <c r="B909" s="59"/>
      <c r="C909" s="59"/>
      <c r="D909" s="59"/>
      <c r="E909" s="59"/>
      <c r="F909" s="59"/>
      <c r="G909" s="59"/>
      <c r="H909" s="59"/>
      <c r="I909" s="59"/>
      <c r="J909" s="59"/>
      <c r="K909" s="59"/>
      <c r="L909" s="59"/>
      <c r="M909" s="59"/>
      <c r="N909" s="59"/>
      <c r="O909" s="59"/>
      <c r="P909" s="59"/>
      <c r="Q909" s="59"/>
      <c r="R909" s="59"/>
      <c r="S909" s="59"/>
      <c r="T909" s="59"/>
      <c r="U909" s="59"/>
      <c r="V909" s="59"/>
      <c r="W909" s="59"/>
      <c r="X909" s="59"/>
      <c r="Y909" s="59"/>
      <c r="Z909" s="59"/>
      <c r="AA909" s="59"/>
    </row>
    <row r="910" spans="1:27" ht="40.35" customHeight="1" x14ac:dyDescent="0.25">
      <c r="A910" s="59"/>
      <c r="B910" s="59"/>
      <c r="C910" s="59"/>
      <c r="D910" s="59"/>
      <c r="E910" s="59"/>
      <c r="F910" s="59"/>
      <c r="G910" s="59"/>
      <c r="H910" s="59"/>
      <c r="I910" s="59"/>
      <c r="J910" s="59"/>
      <c r="K910" s="59"/>
      <c r="L910" s="59"/>
      <c r="M910" s="59"/>
      <c r="N910" s="59"/>
      <c r="O910" s="59"/>
      <c r="P910" s="59"/>
      <c r="Q910" s="59"/>
      <c r="R910" s="59"/>
      <c r="S910" s="59"/>
      <c r="T910" s="59"/>
      <c r="U910" s="59"/>
      <c r="V910" s="59"/>
      <c r="W910" s="59"/>
      <c r="X910" s="59"/>
      <c r="Y910" s="59"/>
      <c r="Z910" s="59"/>
      <c r="AA910" s="59"/>
    </row>
    <row r="911" spans="1:27" ht="40.35" customHeight="1" x14ac:dyDescent="0.25">
      <c r="A911" s="59"/>
      <c r="B911" s="59"/>
      <c r="C911" s="59"/>
      <c r="D911" s="59"/>
      <c r="E911" s="59"/>
      <c r="F911" s="59"/>
      <c r="G911" s="59"/>
      <c r="H911" s="59"/>
      <c r="I911" s="59"/>
      <c r="J911" s="59"/>
      <c r="K911" s="59"/>
      <c r="L911" s="59"/>
      <c r="M911" s="59"/>
      <c r="N911" s="59"/>
      <c r="O911" s="59"/>
      <c r="P911" s="59"/>
      <c r="Q911" s="59"/>
      <c r="R911" s="59"/>
      <c r="S911" s="59"/>
      <c r="T911" s="59"/>
      <c r="U911" s="59"/>
      <c r="V911" s="59"/>
      <c r="W911" s="59"/>
      <c r="X911" s="59"/>
      <c r="Y911" s="59"/>
      <c r="Z911" s="59"/>
      <c r="AA911" s="59"/>
    </row>
    <row r="912" spans="1:27" ht="40.35" customHeight="1" x14ac:dyDescent="0.25">
      <c r="A912" s="59"/>
      <c r="B912" s="59"/>
      <c r="C912" s="59"/>
      <c r="D912" s="59"/>
      <c r="E912" s="59"/>
      <c r="F912" s="59"/>
      <c r="G912" s="59"/>
      <c r="H912" s="59"/>
      <c r="I912" s="59"/>
      <c r="J912" s="59"/>
      <c r="K912" s="59"/>
      <c r="L912" s="59"/>
      <c r="M912" s="59"/>
      <c r="N912" s="59"/>
      <c r="O912" s="59"/>
      <c r="P912" s="59"/>
      <c r="Q912" s="59"/>
      <c r="R912" s="59"/>
      <c r="S912" s="59"/>
      <c r="T912" s="59"/>
      <c r="U912" s="59"/>
      <c r="V912" s="59"/>
      <c r="W912" s="59"/>
      <c r="X912" s="59"/>
      <c r="Y912" s="59"/>
      <c r="Z912" s="59"/>
      <c r="AA912" s="59"/>
    </row>
    <row r="913" spans="1:27" ht="40.35" customHeight="1" x14ac:dyDescent="0.25">
      <c r="A913" s="59"/>
      <c r="B913" s="59"/>
      <c r="C913" s="59"/>
      <c r="D913" s="59"/>
      <c r="E913" s="59"/>
      <c r="F913" s="59"/>
      <c r="G913" s="59"/>
      <c r="H913" s="59"/>
      <c r="I913" s="59"/>
      <c r="J913" s="59"/>
      <c r="K913" s="59"/>
      <c r="L913" s="59"/>
      <c r="M913" s="59"/>
      <c r="N913" s="59"/>
      <c r="O913" s="59"/>
      <c r="P913" s="59"/>
      <c r="Q913" s="59"/>
      <c r="R913" s="59"/>
      <c r="S913" s="59"/>
      <c r="T913" s="59"/>
      <c r="U913" s="59"/>
      <c r="V913" s="59"/>
      <c r="W913" s="59"/>
      <c r="X913" s="59"/>
      <c r="Y913" s="59"/>
      <c r="Z913" s="59"/>
      <c r="AA913" s="59"/>
    </row>
    <row r="914" spans="1:27" ht="40.35" customHeight="1" x14ac:dyDescent="0.25">
      <c r="A914" s="59"/>
      <c r="B914" s="59"/>
      <c r="C914" s="59"/>
      <c r="D914" s="59"/>
      <c r="E914" s="59"/>
      <c r="F914" s="59"/>
      <c r="G914" s="59"/>
      <c r="H914" s="59"/>
      <c r="I914" s="59"/>
      <c r="J914" s="59"/>
      <c r="K914" s="59"/>
      <c r="L914" s="59"/>
      <c r="M914" s="59"/>
      <c r="N914" s="59"/>
      <c r="O914" s="59"/>
      <c r="P914" s="59"/>
      <c r="Q914" s="59"/>
      <c r="R914" s="59"/>
      <c r="S914" s="59"/>
      <c r="T914" s="59"/>
      <c r="U914" s="59"/>
      <c r="V914" s="59"/>
      <c r="W914" s="59"/>
      <c r="X914" s="59"/>
      <c r="Y914" s="59"/>
      <c r="Z914" s="59"/>
      <c r="AA914" s="59"/>
    </row>
    <row r="915" spans="1:27" ht="40.35" customHeight="1" x14ac:dyDescent="0.25">
      <c r="A915" s="59"/>
      <c r="B915" s="59"/>
      <c r="C915" s="59"/>
      <c r="D915" s="59"/>
      <c r="E915" s="59"/>
      <c r="F915" s="59"/>
      <c r="G915" s="59"/>
      <c r="H915" s="59"/>
      <c r="I915" s="59"/>
      <c r="J915" s="59"/>
      <c r="K915" s="59"/>
      <c r="L915" s="59"/>
      <c r="M915" s="59"/>
      <c r="N915" s="59"/>
      <c r="O915" s="59"/>
      <c r="P915" s="59"/>
      <c r="Q915" s="59"/>
      <c r="R915" s="59"/>
      <c r="S915" s="59"/>
      <c r="T915" s="59"/>
      <c r="U915" s="59"/>
      <c r="V915" s="59"/>
      <c r="W915" s="59"/>
      <c r="X915" s="59"/>
      <c r="Y915" s="59"/>
      <c r="Z915" s="59"/>
      <c r="AA915" s="59"/>
    </row>
    <row r="916" spans="1:27" ht="40.35" customHeight="1" x14ac:dyDescent="0.25">
      <c r="A916" s="59"/>
      <c r="B916" s="59"/>
      <c r="C916" s="59"/>
      <c r="D916" s="59"/>
      <c r="E916" s="59"/>
      <c r="F916" s="59"/>
      <c r="G916" s="59"/>
      <c r="H916" s="59"/>
      <c r="I916" s="59"/>
      <c r="J916" s="59"/>
      <c r="K916" s="59"/>
      <c r="L916" s="59"/>
      <c r="M916" s="59"/>
      <c r="N916" s="59"/>
      <c r="O916" s="59"/>
      <c r="P916" s="59"/>
      <c r="Q916" s="59"/>
      <c r="R916" s="59"/>
      <c r="S916" s="59"/>
      <c r="T916" s="59"/>
      <c r="U916" s="59"/>
      <c r="V916" s="59"/>
      <c r="W916" s="59"/>
      <c r="X916" s="59"/>
      <c r="Y916" s="59"/>
      <c r="Z916" s="59"/>
      <c r="AA916" s="59"/>
    </row>
    <row r="917" spans="1:27" ht="40.35" customHeight="1" x14ac:dyDescent="0.25">
      <c r="A917" s="59"/>
      <c r="B917" s="59"/>
      <c r="C917" s="59"/>
      <c r="D917" s="59"/>
      <c r="E917" s="59"/>
      <c r="F917" s="59"/>
      <c r="G917" s="59"/>
      <c r="H917" s="59"/>
      <c r="I917" s="59"/>
      <c r="J917" s="59"/>
      <c r="K917" s="59"/>
      <c r="L917" s="59"/>
      <c r="M917" s="59"/>
      <c r="N917" s="59"/>
      <c r="O917" s="59"/>
      <c r="P917" s="59"/>
      <c r="Q917" s="59"/>
      <c r="R917" s="59"/>
      <c r="S917" s="59"/>
      <c r="T917" s="59"/>
      <c r="U917" s="59"/>
      <c r="V917" s="59"/>
      <c r="W917" s="59"/>
      <c r="X917" s="59"/>
      <c r="Y917" s="59"/>
      <c r="Z917" s="59"/>
      <c r="AA917" s="59"/>
    </row>
    <row r="918" spans="1:27" ht="40.35" customHeight="1" x14ac:dyDescent="0.25">
      <c r="A918" s="59"/>
      <c r="B918" s="59"/>
      <c r="C918" s="59"/>
      <c r="D918" s="59"/>
      <c r="E918" s="59"/>
      <c r="F918" s="59"/>
      <c r="G918" s="59"/>
      <c r="H918" s="59"/>
      <c r="I918" s="59"/>
      <c r="J918" s="59"/>
      <c r="K918" s="59"/>
      <c r="L918" s="59"/>
      <c r="M918" s="59"/>
      <c r="N918" s="59"/>
      <c r="O918" s="59"/>
      <c r="P918" s="59"/>
      <c r="Q918" s="59"/>
      <c r="R918" s="59"/>
      <c r="S918" s="59"/>
      <c r="T918" s="59"/>
      <c r="U918" s="59"/>
      <c r="V918" s="59"/>
      <c r="W918" s="59"/>
      <c r="X918" s="59"/>
      <c r="Y918" s="59"/>
      <c r="Z918" s="59"/>
      <c r="AA918" s="59"/>
    </row>
    <row r="919" spans="1:27" ht="40.35" customHeight="1" x14ac:dyDescent="0.25">
      <c r="A919" s="59"/>
      <c r="B919" s="59"/>
      <c r="C919" s="59"/>
      <c r="D919" s="59"/>
      <c r="E919" s="59"/>
      <c r="F919" s="59"/>
      <c r="G919" s="59"/>
      <c r="H919" s="59"/>
      <c r="I919" s="59"/>
      <c r="J919" s="59"/>
      <c r="K919" s="59"/>
      <c r="L919" s="59"/>
      <c r="M919" s="59"/>
      <c r="N919" s="59"/>
      <c r="O919" s="59"/>
      <c r="P919" s="59"/>
      <c r="Q919" s="59"/>
      <c r="R919" s="59"/>
      <c r="S919" s="59"/>
      <c r="T919" s="59"/>
      <c r="U919" s="59"/>
      <c r="V919" s="59"/>
      <c r="W919" s="59"/>
      <c r="X919" s="59"/>
      <c r="Y919" s="59"/>
      <c r="Z919" s="59"/>
      <c r="AA919" s="59"/>
    </row>
    <row r="920" spans="1:27" ht="40.35" customHeight="1" x14ac:dyDescent="0.25">
      <c r="A920" s="59"/>
      <c r="B920" s="59"/>
      <c r="C920" s="59"/>
      <c r="D920" s="59"/>
      <c r="E920" s="59"/>
      <c r="F920" s="59"/>
      <c r="G920" s="59"/>
      <c r="H920" s="59"/>
      <c r="I920" s="59"/>
      <c r="J920" s="59"/>
      <c r="K920" s="59"/>
      <c r="L920" s="59"/>
      <c r="M920" s="59"/>
      <c r="N920" s="59"/>
      <c r="O920" s="59"/>
      <c r="P920" s="59"/>
      <c r="Q920" s="59"/>
      <c r="R920" s="59"/>
      <c r="S920" s="59"/>
      <c r="T920" s="59"/>
      <c r="U920" s="59"/>
      <c r="V920" s="59"/>
      <c r="W920" s="59"/>
      <c r="X920" s="59"/>
      <c r="Y920" s="59"/>
      <c r="Z920" s="59"/>
      <c r="AA920" s="59"/>
    </row>
    <row r="921" spans="1:27" ht="40.35" customHeight="1" x14ac:dyDescent="0.25">
      <c r="A921" s="59"/>
      <c r="B921" s="59"/>
      <c r="C921" s="59"/>
      <c r="D921" s="59"/>
      <c r="E921" s="59"/>
      <c r="F921" s="59"/>
      <c r="G921" s="59"/>
      <c r="H921" s="59"/>
      <c r="I921" s="59"/>
      <c r="J921" s="59"/>
      <c r="K921" s="59"/>
      <c r="L921" s="59"/>
      <c r="M921" s="59"/>
      <c r="N921" s="59"/>
      <c r="O921" s="59"/>
      <c r="P921" s="59"/>
      <c r="Q921" s="59"/>
      <c r="R921" s="59"/>
      <c r="S921" s="59"/>
      <c r="T921" s="59"/>
      <c r="U921" s="59"/>
      <c r="V921" s="59"/>
      <c r="W921" s="59"/>
      <c r="X921" s="59"/>
      <c r="Y921" s="59"/>
      <c r="Z921" s="59"/>
      <c r="AA921" s="59"/>
    </row>
    <row r="922" spans="1:27" ht="40.35" customHeight="1" x14ac:dyDescent="0.25">
      <c r="A922" s="59"/>
      <c r="B922" s="59"/>
      <c r="C922" s="59"/>
      <c r="D922" s="59"/>
      <c r="E922" s="59"/>
      <c r="F922" s="59"/>
      <c r="G922" s="59"/>
      <c r="H922" s="59"/>
      <c r="I922" s="59"/>
      <c r="J922" s="59"/>
      <c r="K922" s="59"/>
      <c r="L922" s="59"/>
      <c r="M922" s="59"/>
      <c r="N922" s="59"/>
      <c r="O922" s="59"/>
      <c r="P922" s="59"/>
      <c r="Q922" s="59"/>
      <c r="R922" s="59"/>
      <c r="S922" s="59"/>
      <c r="T922" s="59"/>
      <c r="U922" s="59"/>
      <c r="V922" s="59"/>
      <c r="W922" s="59"/>
      <c r="X922" s="59"/>
      <c r="Y922" s="59"/>
      <c r="Z922" s="59"/>
      <c r="AA922" s="59"/>
    </row>
    <row r="923" spans="1:27" ht="40.35" customHeight="1" x14ac:dyDescent="0.25">
      <c r="A923" s="59"/>
      <c r="B923" s="59"/>
      <c r="C923" s="59"/>
      <c r="D923" s="59"/>
      <c r="E923" s="59"/>
      <c r="F923" s="59"/>
      <c r="G923" s="59"/>
      <c r="H923" s="59"/>
      <c r="I923" s="59"/>
      <c r="J923" s="59"/>
      <c r="K923" s="59"/>
      <c r="L923" s="59"/>
      <c r="M923" s="59"/>
      <c r="N923" s="59"/>
      <c r="O923" s="59"/>
      <c r="P923" s="59"/>
      <c r="Q923" s="59"/>
      <c r="R923" s="59"/>
      <c r="S923" s="59"/>
      <c r="T923" s="59"/>
      <c r="U923" s="59"/>
      <c r="V923" s="59"/>
      <c r="W923" s="59"/>
      <c r="X923" s="59"/>
      <c r="Y923" s="59"/>
      <c r="Z923" s="59"/>
      <c r="AA923" s="59"/>
    </row>
    <row r="924" spans="1:27" ht="40.35" customHeight="1" x14ac:dyDescent="0.25">
      <c r="A924" s="59"/>
      <c r="B924" s="59"/>
      <c r="C924" s="59"/>
      <c r="D924" s="59"/>
      <c r="E924" s="59"/>
      <c r="F924" s="59"/>
      <c r="G924" s="59"/>
      <c r="H924" s="59"/>
      <c r="I924" s="59"/>
      <c r="J924" s="59"/>
      <c r="K924" s="59"/>
      <c r="L924" s="59"/>
      <c r="M924" s="59"/>
      <c r="N924" s="59"/>
      <c r="O924" s="59"/>
      <c r="P924" s="59"/>
      <c r="Q924" s="59"/>
      <c r="R924" s="59"/>
      <c r="S924" s="59"/>
      <c r="T924" s="59"/>
      <c r="U924" s="59"/>
      <c r="V924" s="59"/>
      <c r="W924" s="59"/>
      <c r="X924" s="59"/>
      <c r="Y924" s="59"/>
      <c r="Z924" s="59"/>
      <c r="AA924" s="59"/>
    </row>
    <row r="925" spans="1:27" ht="40.35" customHeight="1" x14ac:dyDescent="0.25">
      <c r="A925" s="59"/>
      <c r="B925" s="59"/>
      <c r="C925" s="59"/>
      <c r="D925" s="59"/>
      <c r="E925" s="59"/>
      <c r="F925" s="59"/>
      <c r="G925" s="59"/>
      <c r="H925" s="59"/>
      <c r="I925" s="59"/>
      <c r="J925" s="59"/>
      <c r="K925" s="59"/>
      <c r="L925" s="59"/>
      <c r="M925" s="59"/>
      <c r="N925" s="59"/>
      <c r="O925" s="59"/>
      <c r="P925" s="59"/>
      <c r="Q925" s="59"/>
      <c r="R925" s="59"/>
      <c r="S925" s="59"/>
      <c r="T925" s="59"/>
      <c r="U925" s="59"/>
      <c r="V925" s="59"/>
      <c r="W925" s="59"/>
      <c r="X925" s="59"/>
      <c r="Y925" s="59"/>
      <c r="Z925" s="59"/>
      <c r="AA925" s="59"/>
    </row>
    <row r="926" spans="1:27" ht="40.35" customHeight="1" x14ac:dyDescent="0.25">
      <c r="A926" s="59"/>
      <c r="B926" s="59"/>
      <c r="C926" s="59"/>
      <c r="D926" s="59"/>
      <c r="E926" s="59"/>
      <c r="F926" s="59"/>
      <c r="G926" s="59"/>
      <c r="H926" s="59"/>
      <c r="I926" s="59"/>
      <c r="J926" s="59"/>
      <c r="K926" s="59"/>
      <c r="L926" s="59"/>
      <c r="M926" s="59"/>
      <c r="N926" s="59"/>
      <c r="O926" s="59"/>
      <c r="P926" s="59"/>
      <c r="Q926" s="59"/>
      <c r="R926" s="59"/>
      <c r="S926" s="59"/>
      <c r="T926" s="59"/>
      <c r="U926" s="59"/>
      <c r="V926" s="59"/>
      <c r="W926" s="59"/>
      <c r="X926" s="59"/>
      <c r="Y926" s="59"/>
      <c r="Z926" s="59"/>
      <c r="AA926" s="59"/>
    </row>
    <row r="927" spans="1:27" ht="40.35" customHeight="1" x14ac:dyDescent="0.25">
      <c r="A927" s="59"/>
      <c r="B927" s="59"/>
      <c r="C927" s="59"/>
      <c r="D927" s="59"/>
      <c r="E927" s="59"/>
      <c r="F927" s="59"/>
      <c r="G927" s="59"/>
      <c r="H927" s="59"/>
      <c r="I927" s="59"/>
      <c r="J927" s="59"/>
      <c r="K927" s="59"/>
      <c r="L927" s="59"/>
      <c r="M927" s="59"/>
      <c r="N927" s="59"/>
      <c r="O927" s="59"/>
      <c r="P927" s="59"/>
      <c r="Q927" s="59"/>
      <c r="R927" s="59"/>
      <c r="S927" s="59"/>
      <c r="T927" s="59"/>
      <c r="U927" s="59"/>
      <c r="V927" s="59"/>
      <c r="W927" s="59"/>
      <c r="X927" s="59"/>
      <c r="Y927" s="59"/>
      <c r="Z927" s="59"/>
      <c r="AA927" s="59"/>
    </row>
    <row r="928" spans="1:27" ht="40.35" customHeight="1" x14ac:dyDescent="0.25">
      <c r="A928" s="59"/>
      <c r="B928" s="59"/>
      <c r="C928" s="59"/>
      <c r="D928" s="59"/>
      <c r="E928" s="59"/>
      <c r="F928" s="59"/>
      <c r="G928" s="59"/>
      <c r="H928" s="59"/>
      <c r="I928" s="59"/>
      <c r="J928" s="59"/>
      <c r="K928" s="59"/>
      <c r="L928" s="59"/>
      <c r="M928" s="59"/>
      <c r="N928" s="59"/>
      <c r="O928" s="59"/>
      <c r="P928" s="59"/>
      <c r="Q928" s="59"/>
      <c r="R928" s="59"/>
      <c r="S928" s="59"/>
      <c r="T928" s="59"/>
      <c r="U928" s="59"/>
      <c r="V928" s="59"/>
      <c r="W928" s="59"/>
      <c r="X928" s="59"/>
      <c r="Y928" s="59"/>
      <c r="Z928" s="59"/>
      <c r="AA928" s="59"/>
    </row>
    <row r="929" spans="1:27" ht="40.35" customHeight="1" x14ac:dyDescent="0.25">
      <c r="A929" s="59"/>
      <c r="B929" s="59"/>
      <c r="C929" s="59"/>
      <c r="D929" s="59"/>
      <c r="E929" s="59"/>
      <c r="F929" s="59"/>
      <c r="G929" s="59"/>
      <c r="H929" s="59"/>
      <c r="I929" s="59"/>
      <c r="J929" s="59"/>
      <c r="K929" s="59"/>
      <c r="L929" s="59"/>
      <c r="M929" s="59"/>
      <c r="N929" s="59"/>
      <c r="O929" s="59"/>
      <c r="P929" s="59"/>
      <c r="Q929" s="59"/>
      <c r="R929" s="59"/>
      <c r="S929" s="59"/>
      <c r="T929" s="59"/>
      <c r="U929" s="59"/>
      <c r="V929" s="59"/>
      <c r="W929" s="59"/>
      <c r="X929" s="59"/>
      <c r="Y929" s="59"/>
      <c r="Z929" s="59"/>
      <c r="AA929" s="59"/>
    </row>
    <row r="930" spans="1:27" ht="40.35" customHeight="1" x14ac:dyDescent="0.25">
      <c r="A930" s="59"/>
      <c r="B930" s="59"/>
      <c r="C930" s="59"/>
      <c r="D930" s="59"/>
      <c r="E930" s="59"/>
      <c r="F930" s="59"/>
      <c r="G930" s="59"/>
      <c r="H930" s="59"/>
      <c r="I930" s="59"/>
      <c r="J930" s="59"/>
      <c r="K930" s="59"/>
      <c r="L930" s="59"/>
      <c r="M930" s="59"/>
      <c r="N930" s="59"/>
      <c r="O930" s="59"/>
      <c r="P930" s="59"/>
      <c r="Q930" s="59"/>
      <c r="R930" s="59"/>
      <c r="S930" s="59"/>
      <c r="T930" s="59"/>
      <c r="U930" s="59"/>
      <c r="V930" s="59"/>
      <c r="W930" s="59"/>
      <c r="X930" s="59"/>
      <c r="Y930" s="59"/>
      <c r="Z930" s="59"/>
      <c r="AA930" s="59"/>
    </row>
    <row r="931" spans="1:27" ht="40.35" customHeight="1" x14ac:dyDescent="0.25">
      <c r="A931" s="59"/>
      <c r="B931" s="59"/>
      <c r="C931" s="59"/>
      <c r="D931" s="59"/>
      <c r="E931" s="59"/>
      <c r="F931" s="59"/>
      <c r="G931" s="59"/>
      <c r="H931" s="59"/>
      <c r="I931" s="59"/>
      <c r="J931" s="59"/>
      <c r="K931" s="59"/>
      <c r="L931" s="59"/>
      <c r="M931" s="59"/>
      <c r="N931" s="59"/>
      <c r="O931" s="59"/>
      <c r="P931" s="59"/>
      <c r="Q931" s="59"/>
      <c r="R931" s="59"/>
      <c r="S931" s="59"/>
      <c r="T931" s="59"/>
      <c r="U931" s="59"/>
      <c r="V931" s="59"/>
      <c r="W931" s="59"/>
      <c r="X931" s="59"/>
      <c r="Y931" s="59"/>
      <c r="Z931" s="59"/>
      <c r="AA931" s="59"/>
    </row>
    <row r="932" spans="1:27" ht="40.35" customHeight="1" x14ac:dyDescent="0.25">
      <c r="A932" s="59"/>
      <c r="B932" s="59"/>
      <c r="C932" s="59"/>
      <c r="D932" s="59"/>
      <c r="E932" s="59"/>
      <c r="F932" s="59"/>
      <c r="G932" s="59"/>
      <c r="H932" s="59"/>
      <c r="I932" s="59"/>
      <c r="J932" s="59"/>
      <c r="K932" s="59"/>
      <c r="L932" s="59"/>
      <c r="M932" s="59"/>
      <c r="N932" s="59"/>
      <c r="O932" s="59"/>
      <c r="P932" s="59"/>
      <c r="Q932" s="59"/>
      <c r="R932" s="59"/>
      <c r="S932" s="59"/>
      <c r="T932" s="59"/>
      <c r="U932" s="59"/>
      <c r="V932" s="59"/>
      <c r="W932" s="59"/>
      <c r="X932" s="59"/>
      <c r="Y932" s="59"/>
      <c r="Z932" s="59"/>
      <c r="AA932" s="59"/>
    </row>
    <row r="933" spans="1:27" ht="40.35" customHeight="1" x14ac:dyDescent="0.25">
      <c r="A933" s="59"/>
      <c r="B933" s="59"/>
      <c r="C933" s="59"/>
      <c r="D933" s="59"/>
      <c r="E933" s="59"/>
      <c r="F933" s="59"/>
      <c r="G933" s="59"/>
      <c r="H933" s="59"/>
      <c r="I933" s="59"/>
      <c r="J933" s="59"/>
      <c r="K933" s="59"/>
      <c r="L933" s="59"/>
      <c r="M933" s="59"/>
      <c r="N933" s="59"/>
      <c r="O933" s="59"/>
      <c r="P933" s="59"/>
      <c r="Q933" s="59"/>
      <c r="R933" s="59"/>
      <c r="S933" s="59"/>
      <c r="T933" s="59"/>
      <c r="U933" s="59"/>
      <c r="V933" s="59"/>
      <c r="W933" s="59"/>
      <c r="X933" s="59"/>
      <c r="Y933" s="59"/>
      <c r="Z933" s="59"/>
      <c r="AA933" s="59"/>
    </row>
    <row r="934" spans="1:27" ht="40.35" customHeight="1" x14ac:dyDescent="0.25">
      <c r="A934" s="59"/>
      <c r="B934" s="59"/>
      <c r="C934" s="59"/>
      <c r="D934" s="59"/>
      <c r="E934" s="59"/>
      <c r="F934" s="59"/>
      <c r="G934" s="59"/>
      <c r="H934" s="59"/>
      <c r="I934" s="59"/>
      <c r="J934" s="59"/>
      <c r="K934" s="59"/>
      <c r="L934" s="59"/>
      <c r="M934" s="59"/>
      <c r="N934" s="59"/>
      <c r="O934" s="59"/>
      <c r="P934" s="59"/>
      <c r="Q934" s="59"/>
      <c r="R934" s="59"/>
      <c r="S934" s="59"/>
      <c r="T934" s="59"/>
      <c r="U934" s="59"/>
      <c r="V934" s="59"/>
      <c r="W934" s="59"/>
      <c r="X934" s="59"/>
      <c r="Y934" s="59"/>
      <c r="Z934" s="59"/>
      <c r="AA934" s="59"/>
    </row>
    <row r="935" spans="1:27" ht="40.35" customHeight="1" x14ac:dyDescent="0.25">
      <c r="A935" s="59"/>
      <c r="B935" s="59"/>
      <c r="C935" s="59"/>
      <c r="D935" s="59"/>
      <c r="E935" s="59"/>
      <c r="F935" s="59"/>
      <c r="G935" s="59"/>
      <c r="H935" s="59"/>
      <c r="I935" s="59"/>
      <c r="J935" s="59"/>
      <c r="K935" s="59"/>
      <c r="L935" s="59"/>
      <c r="M935" s="59"/>
      <c r="N935" s="59"/>
      <c r="O935" s="59"/>
      <c r="P935" s="59"/>
      <c r="Q935" s="59"/>
      <c r="R935" s="59"/>
      <c r="S935" s="59"/>
      <c r="T935" s="59"/>
      <c r="U935" s="59"/>
      <c r="V935" s="59"/>
      <c r="W935" s="59"/>
      <c r="X935" s="59"/>
      <c r="Y935" s="59"/>
      <c r="Z935" s="59"/>
      <c r="AA935" s="59"/>
    </row>
    <row r="936" spans="1:27" ht="40.35" customHeight="1" x14ac:dyDescent="0.25">
      <c r="A936" s="59"/>
      <c r="B936" s="59"/>
      <c r="C936" s="59"/>
      <c r="D936" s="59"/>
      <c r="E936" s="59"/>
      <c r="F936" s="59"/>
      <c r="G936" s="59"/>
      <c r="H936" s="59"/>
      <c r="I936" s="59"/>
      <c r="J936" s="59"/>
      <c r="K936" s="59"/>
      <c r="L936" s="59"/>
      <c r="M936" s="59"/>
      <c r="N936" s="59"/>
      <c r="O936" s="59"/>
      <c r="P936" s="59"/>
      <c r="Q936" s="59"/>
      <c r="R936" s="59"/>
      <c r="S936" s="59"/>
      <c r="T936" s="59"/>
      <c r="U936" s="59"/>
      <c r="V936" s="59"/>
      <c r="W936" s="59"/>
      <c r="X936" s="59"/>
      <c r="Y936" s="59"/>
      <c r="Z936" s="59"/>
      <c r="AA936" s="59"/>
    </row>
    <row r="937" spans="1:27" ht="40.35" customHeight="1" x14ac:dyDescent="0.25">
      <c r="A937" s="59"/>
      <c r="B937" s="59"/>
      <c r="C937" s="59"/>
      <c r="D937" s="59"/>
      <c r="E937" s="59"/>
      <c r="F937" s="59"/>
      <c r="G937" s="59"/>
      <c r="H937" s="59"/>
      <c r="I937" s="59"/>
      <c r="J937" s="59"/>
      <c r="K937" s="59"/>
      <c r="L937" s="59"/>
      <c r="M937" s="59"/>
      <c r="N937" s="59"/>
      <c r="O937" s="59"/>
      <c r="P937" s="59"/>
      <c r="Q937" s="59"/>
      <c r="R937" s="59"/>
      <c r="S937" s="59"/>
      <c r="T937" s="59"/>
      <c r="U937" s="59"/>
      <c r="V937" s="59"/>
      <c r="W937" s="59"/>
      <c r="X937" s="59"/>
      <c r="Y937" s="59"/>
      <c r="Z937" s="59"/>
      <c r="AA937" s="59"/>
    </row>
    <row r="938" spans="1:27" ht="40.35" customHeight="1" x14ac:dyDescent="0.25">
      <c r="A938" s="59"/>
      <c r="B938" s="59"/>
      <c r="C938" s="59"/>
      <c r="D938" s="59"/>
      <c r="E938" s="59"/>
      <c r="F938" s="59"/>
      <c r="G938" s="59"/>
      <c r="H938" s="59"/>
      <c r="I938" s="59"/>
      <c r="J938" s="59"/>
      <c r="K938" s="59"/>
      <c r="L938" s="59"/>
      <c r="M938" s="59"/>
      <c r="N938" s="59"/>
      <c r="O938" s="59"/>
      <c r="P938" s="59"/>
      <c r="Q938" s="59"/>
      <c r="R938" s="59"/>
      <c r="S938" s="59"/>
      <c r="T938" s="59"/>
      <c r="U938" s="59"/>
      <c r="V938" s="59"/>
      <c r="W938" s="59"/>
      <c r="X938" s="59"/>
      <c r="Y938" s="59"/>
      <c r="Z938" s="59"/>
      <c r="AA938" s="59"/>
    </row>
    <row r="939" spans="1:27" ht="40.35" customHeight="1" x14ac:dyDescent="0.25">
      <c r="A939" s="59"/>
      <c r="B939" s="59"/>
      <c r="C939" s="59"/>
      <c r="D939" s="59"/>
      <c r="E939" s="59"/>
      <c r="F939" s="59"/>
      <c r="G939" s="59"/>
      <c r="H939" s="59"/>
      <c r="I939" s="59"/>
      <c r="J939" s="59"/>
      <c r="K939" s="59"/>
      <c r="L939" s="59"/>
      <c r="M939" s="59"/>
      <c r="N939" s="59"/>
      <c r="O939" s="59"/>
      <c r="P939" s="59"/>
      <c r="Q939" s="59"/>
      <c r="R939" s="59"/>
      <c r="S939" s="59"/>
      <c r="T939" s="59"/>
      <c r="U939" s="59"/>
      <c r="V939" s="59"/>
      <c r="W939" s="59"/>
      <c r="X939" s="59"/>
      <c r="Y939" s="59"/>
      <c r="Z939" s="59"/>
      <c r="AA939" s="59"/>
    </row>
    <row r="940" spans="1:27" ht="40.35" customHeight="1" x14ac:dyDescent="0.25">
      <c r="A940" s="59"/>
      <c r="B940" s="59"/>
      <c r="C940" s="59"/>
      <c r="D940" s="59"/>
      <c r="E940" s="59"/>
      <c r="F940" s="59"/>
      <c r="G940" s="59"/>
      <c r="H940" s="59"/>
      <c r="I940" s="59"/>
      <c r="J940" s="59"/>
      <c r="K940" s="59"/>
      <c r="L940" s="59"/>
      <c r="M940" s="59"/>
      <c r="N940" s="59"/>
      <c r="O940" s="59"/>
      <c r="P940" s="59"/>
      <c r="Q940" s="59"/>
      <c r="R940" s="59"/>
      <c r="S940" s="59"/>
      <c r="T940" s="59"/>
      <c r="U940" s="59"/>
      <c r="V940" s="59"/>
      <c r="W940" s="59"/>
      <c r="X940" s="59"/>
      <c r="Y940" s="59"/>
      <c r="Z940" s="59"/>
      <c r="AA940" s="59"/>
    </row>
    <row r="941" spans="1:27" ht="40.35" customHeight="1" x14ac:dyDescent="0.25">
      <c r="A941" s="59"/>
      <c r="B941" s="59"/>
      <c r="C941" s="59"/>
      <c r="D941" s="59"/>
      <c r="E941" s="59"/>
      <c r="F941" s="59"/>
      <c r="G941" s="59"/>
      <c r="H941" s="59"/>
      <c r="I941" s="59"/>
      <c r="J941" s="59"/>
      <c r="K941" s="59"/>
      <c r="L941" s="59"/>
      <c r="M941" s="59"/>
      <c r="N941" s="59"/>
      <c r="O941" s="59"/>
      <c r="P941" s="59"/>
      <c r="Q941" s="59"/>
      <c r="R941" s="59"/>
      <c r="S941" s="59"/>
      <c r="T941" s="59"/>
      <c r="U941" s="59"/>
      <c r="V941" s="59"/>
      <c r="W941" s="59"/>
      <c r="X941" s="59"/>
      <c r="Y941" s="59"/>
      <c r="Z941" s="59"/>
      <c r="AA941" s="59"/>
    </row>
    <row r="942" spans="1:27" ht="40.35" customHeight="1" x14ac:dyDescent="0.25">
      <c r="A942" s="59"/>
      <c r="B942" s="59"/>
      <c r="C942" s="59"/>
      <c r="D942" s="59"/>
      <c r="E942" s="59"/>
      <c r="F942" s="59"/>
      <c r="G942" s="59"/>
      <c r="H942" s="59"/>
      <c r="I942" s="59"/>
      <c r="J942" s="59"/>
      <c r="K942" s="59"/>
      <c r="L942" s="59"/>
      <c r="M942" s="59"/>
      <c r="N942" s="59"/>
      <c r="O942" s="59"/>
      <c r="P942" s="59"/>
      <c r="Q942" s="59"/>
      <c r="R942" s="59"/>
      <c r="S942" s="59"/>
      <c r="T942" s="59"/>
      <c r="U942" s="59"/>
      <c r="V942" s="59"/>
      <c r="W942" s="59"/>
      <c r="X942" s="59"/>
      <c r="Y942" s="59"/>
      <c r="Z942" s="59"/>
      <c r="AA942" s="59"/>
    </row>
    <row r="943" spans="1:27" ht="40.35" customHeight="1" x14ac:dyDescent="0.25">
      <c r="A943" s="59"/>
      <c r="B943" s="59"/>
      <c r="C943" s="59"/>
      <c r="D943" s="59"/>
      <c r="E943" s="59"/>
      <c r="F943" s="59"/>
      <c r="G943" s="59"/>
      <c r="H943" s="59"/>
      <c r="I943" s="59"/>
      <c r="J943" s="59"/>
      <c r="K943" s="59"/>
      <c r="L943" s="59"/>
      <c r="M943" s="59"/>
      <c r="N943" s="59"/>
      <c r="O943" s="59"/>
      <c r="P943" s="59"/>
      <c r="Q943" s="59"/>
      <c r="R943" s="59"/>
      <c r="S943" s="59"/>
      <c r="T943" s="59"/>
      <c r="U943" s="59"/>
      <c r="V943" s="59"/>
      <c r="W943" s="59"/>
      <c r="X943" s="59"/>
      <c r="Y943" s="59"/>
      <c r="Z943" s="59"/>
      <c r="AA943" s="59"/>
    </row>
    <row r="944" spans="1:27" ht="40.35" customHeight="1" x14ac:dyDescent="0.25">
      <c r="A944" s="59"/>
      <c r="B944" s="59"/>
      <c r="C944" s="59"/>
      <c r="D944" s="59"/>
      <c r="E944" s="59"/>
      <c r="F944" s="59"/>
      <c r="G944" s="59"/>
      <c r="H944" s="59"/>
      <c r="I944" s="59"/>
      <c r="J944" s="59"/>
      <c r="K944" s="59"/>
      <c r="L944" s="59"/>
      <c r="M944" s="59"/>
      <c r="N944" s="59"/>
      <c r="O944" s="59"/>
      <c r="P944" s="59"/>
      <c r="Q944" s="59"/>
      <c r="R944" s="59"/>
      <c r="S944" s="59"/>
      <c r="T944" s="59"/>
      <c r="U944" s="59"/>
      <c r="V944" s="59"/>
      <c r="W944" s="59"/>
      <c r="X944" s="59"/>
      <c r="Y944" s="59"/>
      <c r="Z944" s="59"/>
      <c r="AA944" s="59"/>
    </row>
    <row r="945" spans="1:27" ht="40.35" customHeight="1" x14ac:dyDescent="0.25">
      <c r="A945" s="59"/>
      <c r="B945" s="59"/>
      <c r="C945" s="59"/>
      <c r="D945" s="59"/>
      <c r="E945" s="59"/>
      <c r="F945" s="59"/>
      <c r="G945" s="59"/>
      <c r="H945" s="59"/>
      <c r="I945" s="59"/>
      <c r="J945" s="59"/>
      <c r="K945" s="59"/>
      <c r="L945" s="59"/>
      <c r="M945" s="59"/>
      <c r="N945" s="59"/>
      <c r="O945" s="59"/>
      <c r="P945" s="59"/>
      <c r="Q945" s="59"/>
      <c r="R945" s="59"/>
      <c r="S945" s="59"/>
      <c r="T945" s="59"/>
      <c r="U945" s="59"/>
      <c r="V945" s="59"/>
      <c r="W945" s="59"/>
      <c r="X945" s="59"/>
      <c r="Y945" s="59"/>
      <c r="Z945" s="59"/>
      <c r="AA945" s="59"/>
    </row>
    <row r="946" spans="1:27" ht="40.35" customHeight="1" x14ac:dyDescent="0.25">
      <c r="A946" s="59"/>
      <c r="B946" s="59"/>
      <c r="C946" s="59"/>
      <c r="D946" s="59"/>
      <c r="E946" s="59"/>
      <c r="F946" s="59"/>
      <c r="G946" s="59"/>
      <c r="H946" s="59"/>
      <c r="I946" s="59"/>
      <c r="J946" s="59"/>
      <c r="K946" s="59"/>
      <c r="L946" s="59"/>
      <c r="M946" s="59"/>
      <c r="N946" s="59"/>
      <c r="O946" s="59"/>
      <c r="P946" s="59"/>
      <c r="Q946" s="59"/>
      <c r="R946" s="59"/>
      <c r="S946" s="59"/>
      <c r="T946" s="59"/>
      <c r="U946" s="59"/>
      <c r="V946" s="59"/>
      <c r="W946" s="59"/>
      <c r="X946" s="59"/>
      <c r="Y946" s="59"/>
      <c r="Z946" s="59"/>
      <c r="AA946" s="59"/>
    </row>
    <row r="947" spans="1:27" ht="40.35" customHeight="1" x14ac:dyDescent="0.25">
      <c r="A947" s="59"/>
      <c r="B947" s="59"/>
      <c r="C947" s="59"/>
      <c r="D947" s="59"/>
      <c r="E947" s="59"/>
      <c r="F947" s="59"/>
      <c r="G947" s="59"/>
      <c r="H947" s="59"/>
      <c r="I947" s="59"/>
      <c r="J947" s="59"/>
      <c r="K947" s="59"/>
      <c r="L947" s="59"/>
      <c r="M947" s="59"/>
      <c r="N947" s="59"/>
      <c r="O947" s="59"/>
      <c r="P947" s="59"/>
      <c r="Q947" s="59"/>
      <c r="R947" s="59"/>
      <c r="S947" s="59"/>
      <c r="T947" s="59"/>
      <c r="U947" s="59"/>
      <c r="V947" s="59"/>
      <c r="W947" s="59"/>
      <c r="X947" s="59"/>
      <c r="Y947" s="59"/>
      <c r="Z947" s="59"/>
      <c r="AA947" s="59"/>
    </row>
    <row r="948" spans="1:27" ht="40.35" customHeight="1" x14ac:dyDescent="0.25">
      <c r="A948" s="59"/>
      <c r="B948" s="59"/>
      <c r="C948" s="59"/>
      <c r="D948" s="59"/>
      <c r="E948" s="59"/>
      <c r="F948" s="59"/>
      <c r="G948" s="59"/>
      <c r="H948" s="59"/>
      <c r="I948" s="59"/>
      <c r="J948" s="59"/>
      <c r="K948" s="59"/>
      <c r="L948" s="59"/>
      <c r="M948" s="59"/>
      <c r="N948" s="59"/>
      <c r="O948" s="59"/>
      <c r="P948" s="59"/>
      <c r="Q948" s="59"/>
      <c r="R948" s="59"/>
      <c r="S948" s="59"/>
      <c r="T948" s="59"/>
      <c r="U948" s="59"/>
      <c r="V948" s="59"/>
      <c r="W948" s="59"/>
      <c r="X948" s="59"/>
      <c r="Y948" s="59"/>
      <c r="Z948" s="59"/>
      <c r="AA948" s="59"/>
    </row>
    <row r="949" spans="1:27" ht="40.35" customHeight="1" x14ac:dyDescent="0.25">
      <c r="A949" s="59"/>
      <c r="B949" s="59"/>
      <c r="C949" s="59"/>
      <c r="D949" s="59"/>
      <c r="E949" s="59"/>
      <c r="F949" s="59"/>
      <c r="G949" s="59"/>
      <c r="H949" s="59"/>
      <c r="I949" s="59"/>
      <c r="J949" s="59"/>
      <c r="K949" s="59"/>
      <c r="L949" s="59"/>
      <c r="M949" s="59"/>
      <c r="N949" s="59"/>
      <c r="O949" s="59"/>
      <c r="P949" s="59"/>
      <c r="Q949" s="59"/>
      <c r="R949" s="59"/>
      <c r="S949" s="59"/>
      <c r="T949" s="59"/>
      <c r="U949" s="59"/>
      <c r="V949" s="59"/>
      <c r="W949" s="59"/>
      <c r="X949" s="59"/>
      <c r="Y949" s="59"/>
      <c r="Z949" s="59"/>
      <c r="AA949" s="59"/>
    </row>
    <row r="950" spans="1:27" ht="40.35" customHeight="1" x14ac:dyDescent="0.25">
      <c r="A950" s="59"/>
      <c r="B950" s="59"/>
      <c r="C950" s="59"/>
      <c r="D950" s="59"/>
      <c r="E950" s="59"/>
      <c r="F950" s="59"/>
      <c r="G950" s="59"/>
      <c r="H950" s="59"/>
      <c r="I950" s="59"/>
      <c r="J950" s="59"/>
      <c r="K950" s="59"/>
      <c r="L950" s="59"/>
      <c r="M950" s="59"/>
      <c r="N950" s="59"/>
      <c r="O950" s="59"/>
      <c r="P950" s="59"/>
      <c r="Q950" s="59"/>
      <c r="R950" s="59"/>
      <c r="S950" s="59"/>
      <c r="T950" s="59"/>
      <c r="U950" s="59"/>
      <c r="V950" s="59"/>
      <c r="W950" s="59"/>
      <c r="X950" s="59"/>
      <c r="Y950" s="59"/>
      <c r="Z950" s="59"/>
      <c r="AA950" s="59"/>
    </row>
    <row r="951" spans="1:27" ht="40.35" customHeight="1" x14ac:dyDescent="0.25">
      <c r="A951" s="59"/>
      <c r="B951" s="59"/>
      <c r="C951" s="59"/>
      <c r="D951" s="59"/>
      <c r="E951" s="59"/>
      <c r="F951" s="59"/>
      <c r="G951" s="59"/>
      <c r="H951" s="59"/>
      <c r="I951" s="59"/>
      <c r="J951" s="59"/>
      <c r="K951" s="59"/>
      <c r="L951" s="59"/>
      <c r="M951" s="59"/>
      <c r="N951" s="59"/>
      <c r="O951" s="59"/>
      <c r="P951" s="59"/>
      <c r="Q951" s="59"/>
      <c r="R951" s="59"/>
      <c r="S951" s="59"/>
      <c r="T951" s="59"/>
      <c r="U951" s="59"/>
      <c r="V951" s="59"/>
      <c r="W951" s="59"/>
      <c r="X951" s="59"/>
      <c r="Y951" s="59"/>
      <c r="Z951" s="59"/>
      <c r="AA951" s="59"/>
    </row>
    <row r="952" spans="1:27" ht="40.35" customHeight="1" x14ac:dyDescent="0.25">
      <c r="A952" s="59"/>
      <c r="B952" s="59"/>
      <c r="C952" s="59"/>
      <c r="D952" s="59"/>
      <c r="E952" s="59"/>
      <c r="F952" s="59"/>
      <c r="G952" s="59"/>
      <c r="H952" s="59"/>
      <c r="I952" s="59"/>
      <c r="J952" s="59"/>
      <c r="K952" s="59"/>
      <c r="L952" s="59"/>
      <c r="M952" s="59"/>
      <c r="N952" s="59"/>
      <c r="O952" s="59"/>
      <c r="P952" s="59"/>
      <c r="Q952" s="59"/>
      <c r="R952" s="59"/>
      <c r="S952" s="59"/>
      <c r="T952" s="59"/>
      <c r="U952" s="59"/>
      <c r="V952" s="59"/>
      <c r="W952" s="59"/>
      <c r="X952" s="59"/>
      <c r="Y952" s="59"/>
      <c r="Z952" s="59"/>
      <c r="AA952" s="59"/>
    </row>
    <row r="953" spans="1:27" ht="40.35" customHeight="1" x14ac:dyDescent="0.25">
      <c r="A953" s="59"/>
      <c r="B953" s="59"/>
      <c r="C953" s="59"/>
      <c r="D953" s="59"/>
      <c r="E953" s="59"/>
      <c r="F953" s="59"/>
      <c r="G953" s="59"/>
      <c r="H953" s="59"/>
      <c r="I953" s="59"/>
      <c r="J953" s="59"/>
      <c r="K953" s="59"/>
      <c r="L953" s="59"/>
      <c r="M953" s="59"/>
      <c r="N953" s="59"/>
      <c r="O953" s="59"/>
      <c r="P953" s="59"/>
      <c r="Q953" s="59"/>
      <c r="R953" s="59"/>
      <c r="S953" s="59"/>
      <c r="T953" s="59"/>
      <c r="U953" s="59"/>
      <c r="V953" s="59"/>
      <c r="W953" s="59"/>
      <c r="X953" s="59"/>
      <c r="Y953" s="59"/>
      <c r="Z953" s="59"/>
      <c r="AA953" s="59"/>
    </row>
    <row r="954" spans="1:27" ht="40.35" customHeight="1" x14ac:dyDescent="0.25">
      <c r="A954" s="59"/>
      <c r="B954" s="59"/>
      <c r="C954" s="59"/>
      <c r="D954" s="59"/>
      <c r="E954" s="59"/>
      <c r="F954" s="59"/>
      <c r="G954" s="59"/>
      <c r="H954" s="59"/>
      <c r="I954" s="59"/>
      <c r="J954" s="59"/>
      <c r="K954" s="59"/>
      <c r="L954" s="59"/>
      <c r="M954" s="59"/>
      <c r="N954" s="59"/>
      <c r="O954" s="59"/>
      <c r="P954" s="59"/>
      <c r="Q954" s="59"/>
      <c r="R954" s="59"/>
      <c r="S954" s="59"/>
      <c r="T954" s="59"/>
      <c r="U954" s="59"/>
      <c r="V954" s="59"/>
      <c r="W954" s="59"/>
      <c r="X954" s="59"/>
      <c r="Y954" s="59"/>
      <c r="Z954" s="59"/>
      <c r="AA954" s="59"/>
    </row>
    <row r="955" spans="1:27" ht="40.35" customHeight="1" x14ac:dyDescent="0.25">
      <c r="A955" s="59"/>
      <c r="B955" s="59"/>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c r="AA955" s="59"/>
    </row>
    <row r="956" spans="1:27" ht="40.35" customHeight="1" x14ac:dyDescent="0.25">
      <c r="A956" s="59"/>
      <c r="B956" s="59"/>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c r="AA956" s="59"/>
    </row>
    <row r="957" spans="1:27" ht="40.35" customHeight="1" x14ac:dyDescent="0.25">
      <c r="A957" s="59"/>
      <c r="B957" s="59"/>
      <c r="C957" s="59"/>
      <c r="D957" s="59"/>
      <c r="E957" s="59"/>
      <c r="F957" s="59"/>
      <c r="G957" s="59"/>
      <c r="H957" s="59"/>
      <c r="I957" s="59"/>
      <c r="J957" s="59"/>
      <c r="K957" s="59"/>
      <c r="L957" s="59"/>
      <c r="M957" s="59"/>
      <c r="N957" s="59"/>
      <c r="O957" s="59"/>
      <c r="P957" s="59"/>
      <c r="Q957" s="59"/>
      <c r="R957" s="59"/>
      <c r="S957" s="59"/>
      <c r="T957" s="59"/>
      <c r="U957" s="59"/>
      <c r="V957" s="59"/>
      <c r="W957" s="59"/>
      <c r="X957" s="59"/>
      <c r="Y957" s="59"/>
      <c r="Z957" s="59"/>
      <c r="AA957" s="59"/>
    </row>
    <row r="958" spans="1:27" ht="40.35" customHeight="1" x14ac:dyDescent="0.25">
      <c r="A958" s="59"/>
      <c r="B958" s="59"/>
      <c r="C958" s="59"/>
      <c r="D958" s="59"/>
      <c r="E958" s="59"/>
      <c r="F958" s="59"/>
      <c r="G958" s="59"/>
      <c r="H958" s="59"/>
      <c r="I958" s="59"/>
      <c r="J958" s="59"/>
      <c r="K958" s="59"/>
      <c r="L958" s="59"/>
      <c r="M958" s="59"/>
      <c r="N958" s="59"/>
      <c r="O958" s="59"/>
      <c r="P958" s="59"/>
      <c r="Q958" s="59"/>
      <c r="R958" s="59"/>
      <c r="S958" s="59"/>
      <c r="T958" s="59"/>
      <c r="U958" s="59"/>
      <c r="V958" s="59"/>
      <c r="W958" s="59"/>
      <c r="X958" s="59"/>
      <c r="Y958" s="59"/>
      <c r="Z958" s="59"/>
      <c r="AA958" s="59"/>
    </row>
    <row r="959" spans="1:27" ht="40.35" customHeight="1" x14ac:dyDescent="0.25">
      <c r="A959" s="59"/>
      <c r="B959" s="59"/>
      <c r="C959" s="59"/>
      <c r="D959" s="59"/>
      <c r="E959" s="59"/>
      <c r="F959" s="59"/>
      <c r="G959" s="59"/>
      <c r="H959" s="59"/>
      <c r="I959" s="59"/>
      <c r="J959" s="59"/>
      <c r="K959" s="59"/>
      <c r="L959" s="59"/>
      <c r="M959" s="59"/>
      <c r="N959" s="59"/>
      <c r="O959" s="59"/>
      <c r="P959" s="59"/>
      <c r="Q959" s="59"/>
      <c r="R959" s="59"/>
      <c r="S959" s="59"/>
      <c r="T959" s="59"/>
      <c r="U959" s="59"/>
      <c r="V959" s="59"/>
      <c r="W959" s="59"/>
      <c r="X959" s="59"/>
      <c r="Y959" s="59"/>
      <c r="Z959" s="59"/>
      <c r="AA959" s="59"/>
    </row>
    <row r="960" spans="1:27" ht="40.35" customHeight="1" x14ac:dyDescent="0.25">
      <c r="A960" s="59"/>
      <c r="B960" s="59"/>
      <c r="C960" s="59"/>
      <c r="D960" s="59"/>
      <c r="E960" s="59"/>
      <c r="F960" s="59"/>
      <c r="G960" s="59"/>
      <c r="H960" s="59"/>
      <c r="I960" s="59"/>
      <c r="J960" s="59"/>
      <c r="K960" s="59"/>
      <c r="L960" s="59"/>
      <c r="M960" s="59"/>
      <c r="N960" s="59"/>
      <c r="O960" s="59"/>
      <c r="P960" s="59"/>
      <c r="Q960" s="59"/>
      <c r="R960" s="59"/>
      <c r="S960" s="59"/>
      <c r="T960" s="59"/>
      <c r="U960" s="59"/>
      <c r="V960" s="59"/>
      <c r="W960" s="59"/>
      <c r="X960" s="59"/>
      <c r="Y960" s="59"/>
      <c r="Z960" s="59"/>
      <c r="AA960" s="59"/>
    </row>
    <row r="961" spans="1:27" ht="40.35" customHeight="1" x14ac:dyDescent="0.25">
      <c r="A961" s="59"/>
      <c r="B961" s="59"/>
      <c r="C961" s="59"/>
      <c r="D961" s="59"/>
      <c r="E961" s="59"/>
      <c r="F961" s="59"/>
      <c r="G961" s="59"/>
      <c r="H961" s="59"/>
      <c r="I961" s="59"/>
      <c r="J961" s="59"/>
      <c r="K961" s="59"/>
      <c r="L961" s="59"/>
      <c r="M961" s="59"/>
      <c r="N961" s="59"/>
      <c r="O961" s="59"/>
      <c r="P961" s="59"/>
      <c r="Q961" s="59"/>
      <c r="R961" s="59"/>
      <c r="S961" s="59"/>
      <c r="T961" s="59"/>
      <c r="U961" s="59"/>
      <c r="V961" s="59"/>
      <c r="W961" s="59"/>
      <c r="X961" s="59"/>
      <c r="Y961" s="59"/>
      <c r="Z961" s="59"/>
      <c r="AA961" s="59"/>
    </row>
    <row r="962" spans="1:27" ht="40.35" customHeight="1" x14ac:dyDescent="0.25">
      <c r="A962" s="59"/>
      <c r="B962" s="59"/>
      <c r="C962" s="59"/>
      <c r="D962" s="59"/>
      <c r="E962" s="59"/>
      <c r="F962" s="59"/>
      <c r="G962" s="59"/>
      <c r="H962" s="59"/>
      <c r="I962" s="59"/>
      <c r="J962" s="59"/>
      <c r="K962" s="59"/>
      <c r="L962" s="59"/>
      <c r="M962" s="59"/>
      <c r="N962" s="59"/>
      <c r="O962" s="59"/>
      <c r="P962" s="59"/>
      <c r="Q962" s="59"/>
      <c r="R962" s="59"/>
      <c r="S962" s="59"/>
      <c r="T962" s="59"/>
      <c r="U962" s="59"/>
      <c r="V962" s="59"/>
      <c r="W962" s="59"/>
      <c r="X962" s="59"/>
      <c r="Y962" s="59"/>
      <c r="Z962" s="59"/>
      <c r="AA962" s="59"/>
    </row>
    <row r="963" spans="1:27" ht="40.35" customHeight="1" x14ac:dyDescent="0.25">
      <c r="A963" s="59"/>
      <c r="B963" s="59"/>
      <c r="C963" s="59"/>
      <c r="D963" s="59"/>
      <c r="E963" s="59"/>
      <c r="F963" s="59"/>
      <c r="G963" s="59"/>
      <c r="H963" s="59"/>
      <c r="I963" s="59"/>
      <c r="J963" s="59"/>
      <c r="K963" s="59"/>
      <c r="L963" s="59"/>
      <c r="M963" s="59"/>
      <c r="N963" s="59"/>
      <c r="O963" s="59"/>
      <c r="P963" s="59"/>
      <c r="Q963" s="59"/>
      <c r="R963" s="59"/>
      <c r="S963" s="59"/>
      <c r="T963" s="59"/>
      <c r="U963" s="59"/>
      <c r="V963" s="59"/>
      <c r="W963" s="59"/>
      <c r="X963" s="59"/>
      <c r="Y963" s="59"/>
      <c r="Z963" s="59"/>
      <c r="AA963" s="59"/>
    </row>
    <row r="964" spans="1:27" ht="40.35" customHeight="1" x14ac:dyDescent="0.25">
      <c r="A964" s="59"/>
      <c r="B964" s="59"/>
      <c r="C964" s="59"/>
      <c r="D964" s="59"/>
      <c r="E964" s="59"/>
      <c r="F964" s="59"/>
      <c r="G964" s="59"/>
      <c r="H964" s="59"/>
      <c r="I964" s="59"/>
      <c r="J964" s="59"/>
      <c r="K964" s="59"/>
      <c r="L964" s="59"/>
      <c r="M964" s="59"/>
      <c r="N964" s="59"/>
      <c r="O964" s="59"/>
      <c r="P964" s="59"/>
      <c r="Q964" s="59"/>
      <c r="R964" s="59"/>
      <c r="S964" s="59"/>
      <c r="T964" s="59"/>
      <c r="U964" s="59"/>
      <c r="V964" s="59"/>
      <c r="W964" s="59"/>
      <c r="X964" s="59"/>
      <c r="Y964" s="59"/>
      <c r="Z964" s="59"/>
      <c r="AA964" s="59"/>
    </row>
    <row r="965" spans="1:27" ht="40.35" customHeight="1" x14ac:dyDescent="0.25">
      <c r="A965" s="59"/>
      <c r="B965" s="59"/>
      <c r="C965" s="59"/>
      <c r="D965" s="59"/>
      <c r="E965" s="59"/>
      <c r="F965" s="59"/>
      <c r="G965" s="59"/>
      <c r="H965" s="59"/>
      <c r="I965" s="59"/>
      <c r="J965" s="59"/>
      <c r="K965" s="59"/>
      <c r="L965" s="59"/>
      <c r="M965" s="59"/>
      <c r="N965" s="59"/>
      <c r="O965" s="59"/>
      <c r="P965" s="59"/>
      <c r="Q965" s="59"/>
      <c r="R965" s="59"/>
      <c r="S965" s="59"/>
      <c r="T965" s="59"/>
      <c r="U965" s="59"/>
      <c r="V965" s="59"/>
      <c r="W965" s="59"/>
      <c r="X965" s="59"/>
      <c r="Y965" s="59"/>
      <c r="Z965" s="59"/>
      <c r="AA965" s="59"/>
    </row>
    <row r="966" spans="1:27" ht="40.35" customHeight="1" x14ac:dyDescent="0.25">
      <c r="A966" s="59"/>
      <c r="B966" s="59"/>
      <c r="C966" s="59"/>
      <c r="D966" s="59"/>
      <c r="E966" s="59"/>
      <c r="F966" s="59"/>
      <c r="G966" s="59"/>
      <c r="H966" s="59"/>
      <c r="I966" s="59"/>
      <c r="J966" s="59"/>
      <c r="K966" s="59"/>
      <c r="L966" s="59"/>
      <c r="M966" s="59"/>
      <c r="N966" s="59"/>
      <c r="O966" s="59"/>
      <c r="P966" s="59"/>
      <c r="Q966" s="59"/>
      <c r="R966" s="59"/>
      <c r="S966" s="59"/>
      <c r="T966" s="59"/>
      <c r="U966" s="59"/>
      <c r="V966" s="59"/>
      <c r="W966" s="59"/>
      <c r="X966" s="59"/>
      <c r="Y966" s="59"/>
      <c r="Z966" s="59"/>
      <c r="AA966" s="59"/>
    </row>
    <row r="967" spans="1:27" ht="40.35" customHeight="1" x14ac:dyDescent="0.25">
      <c r="A967" s="59"/>
      <c r="B967" s="59"/>
      <c r="C967" s="59"/>
      <c r="D967" s="59"/>
      <c r="E967" s="59"/>
      <c r="F967" s="59"/>
      <c r="G967" s="59"/>
      <c r="H967" s="59"/>
      <c r="I967" s="59"/>
      <c r="J967" s="59"/>
      <c r="K967" s="59"/>
      <c r="L967" s="59"/>
      <c r="M967" s="59"/>
      <c r="N967" s="59"/>
      <c r="O967" s="59"/>
      <c r="P967" s="59"/>
      <c r="Q967" s="59"/>
      <c r="R967" s="59"/>
      <c r="S967" s="59"/>
      <c r="T967" s="59"/>
      <c r="U967" s="59"/>
      <c r="V967" s="59"/>
      <c r="W967" s="59"/>
      <c r="X967" s="59"/>
      <c r="Y967" s="59"/>
      <c r="Z967" s="59"/>
      <c r="AA967" s="59"/>
    </row>
    <row r="968" spans="1:27" ht="40.35" customHeight="1" x14ac:dyDescent="0.25">
      <c r="A968" s="59"/>
      <c r="B968" s="59"/>
      <c r="C968" s="59"/>
      <c r="D968" s="59"/>
      <c r="E968" s="59"/>
      <c r="F968" s="59"/>
      <c r="G968" s="59"/>
      <c r="H968" s="59"/>
      <c r="I968" s="59"/>
      <c r="J968" s="59"/>
      <c r="K968" s="59"/>
      <c r="L968" s="59"/>
      <c r="M968" s="59"/>
      <c r="N968" s="59"/>
      <c r="O968" s="59"/>
      <c r="P968" s="59"/>
      <c r="Q968" s="59"/>
      <c r="R968" s="59"/>
      <c r="S968" s="59"/>
      <c r="T968" s="59"/>
      <c r="U968" s="59"/>
      <c r="V968" s="59"/>
      <c r="W968" s="59"/>
      <c r="X968" s="59"/>
      <c r="Y968" s="59"/>
      <c r="Z968" s="59"/>
      <c r="AA968" s="59"/>
    </row>
    <row r="969" spans="1:27" ht="40.35" customHeight="1" x14ac:dyDescent="0.25">
      <c r="A969" s="59"/>
      <c r="B969" s="59"/>
      <c r="C969" s="59"/>
      <c r="D969" s="59"/>
      <c r="E969" s="59"/>
      <c r="F969" s="59"/>
      <c r="G969" s="59"/>
      <c r="H969" s="59"/>
      <c r="I969" s="59"/>
      <c r="J969" s="59"/>
      <c r="K969" s="59"/>
      <c r="L969" s="59"/>
      <c r="M969" s="59"/>
      <c r="N969" s="59"/>
      <c r="O969" s="59"/>
      <c r="P969" s="59"/>
      <c r="Q969" s="59"/>
      <c r="R969" s="59"/>
      <c r="S969" s="59"/>
      <c r="T969" s="59"/>
      <c r="U969" s="59"/>
      <c r="V969" s="59"/>
      <c r="W969" s="59"/>
      <c r="X969" s="59"/>
      <c r="Y969" s="59"/>
      <c r="Z969" s="59"/>
      <c r="AA969" s="59"/>
    </row>
    <row r="970" spans="1:27" ht="40.35" customHeight="1" x14ac:dyDescent="0.25">
      <c r="A970" s="59"/>
      <c r="B970" s="59"/>
      <c r="C970" s="59"/>
      <c r="D970" s="59"/>
      <c r="E970" s="59"/>
      <c r="F970" s="59"/>
      <c r="G970" s="59"/>
      <c r="H970" s="59"/>
      <c r="I970" s="59"/>
      <c r="J970" s="59"/>
      <c r="K970" s="59"/>
      <c r="L970" s="59"/>
      <c r="M970" s="59"/>
      <c r="N970" s="59"/>
      <c r="O970" s="59"/>
      <c r="P970" s="59"/>
      <c r="Q970" s="59"/>
      <c r="R970" s="59"/>
      <c r="S970" s="59"/>
      <c r="T970" s="59"/>
      <c r="U970" s="59"/>
      <c r="V970" s="59"/>
      <c r="W970" s="59"/>
      <c r="X970" s="59"/>
      <c r="Y970" s="59"/>
      <c r="Z970" s="59"/>
      <c r="AA970" s="59"/>
    </row>
    <row r="971" spans="1:27" ht="40.35" customHeight="1" x14ac:dyDescent="0.25">
      <c r="A971" s="59"/>
      <c r="B971" s="59"/>
      <c r="C971" s="59"/>
      <c r="D971" s="59"/>
      <c r="E971" s="59"/>
      <c r="F971" s="59"/>
      <c r="G971" s="59"/>
      <c r="H971" s="59"/>
      <c r="I971" s="59"/>
      <c r="J971" s="59"/>
      <c r="K971" s="59"/>
      <c r="L971" s="59"/>
      <c r="M971" s="59"/>
      <c r="N971" s="59"/>
      <c r="O971" s="59"/>
      <c r="P971" s="59"/>
      <c r="Q971" s="59"/>
      <c r="R971" s="59"/>
      <c r="S971" s="59"/>
      <c r="T971" s="59"/>
      <c r="U971" s="59"/>
      <c r="V971" s="59"/>
      <c r="W971" s="59"/>
      <c r="X971" s="59"/>
      <c r="Y971" s="59"/>
      <c r="Z971" s="59"/>
      <c r="AA971" s="59"/>
    </row>
    <row r="972" spans="1:27" ht="40.35" customHeight="1" x14ac:dyDescent="0.25">
      <c r="A972" s="59"/>
      <c r="B972" s="59"/>
      <c r="C972" s="59"/>
      <c r="D972" s="59"/>
      <c r="E972" s="59"/>
      <c r="F972" s="59"/>
      <c r="G972" s="59"/>
      <c r="H972" s="59"/>
      <c r="I972" s="59"/>
      <c r="J972" s="59"/>
      <c r="K972" s="59"/>
      <c r="L972" s="59"/>
      <c r="M972" s="59"/>
      <c r="N972" s="59"/>
      <c r="O972" s="59"/>
      <c r="P972" s="59"/>
      <c r="Q972" s="59"/>
      <c r="R972" s="59"/>
      <c r="S972" s="59"/>
      <c r="T972" s="59"/>
      <c r="U972" s="59"/>
      <c r="V972" s="59"/>
      <c r="W972" s="59"/>
      <c r="X972" s="59"/>
      <c r="Y972" s="59"/>
      <c r="Z972" s="59"/>
      <c r="AA972" s="59"/>
    </row>
    <row r="973" spans="1:27" ht="40.35" customHeight="1" x14ac:dyDescent="0.25">
      <c r="A973" s="59"/>
      <c r="B973" s="59"/>
      <c r="C973" s="59"/>
      <c r="D973" s="59"/>
      <c r="E973" s="59"/>
      <c r="F973" s="59"/>
      <c r="G973" s="59"/>
      <c r="H973" s="59"/>
      <c r="I973" s="59"/>
      <c r="J973" s="59"/>
      <c r="K973" s="59"/>
      <c r="L973" s="59"/>
      <c r="M973" s="59"/>
      <c r="N973" s="59"/>
      <c r="O973" s="59"/>
      <c r="P973" s="59"/>
      <c r="Q973" s="59"/>
      <c r="R973" s="59"/>
      <c r="S973" s="59"/>
      <c r="T973" s="59"/>
      <c r="U973" s="59"/>
      <c r="V973" s="59"/>
      <c r="W973" s="59"/>
      <c r="X973" s="59"/>
      <c r="Y973" s="59"/>
      <c r="Z973" s="59"/>
      <c r="AA973" s="59"/>
    </row>
    <row r="974" spans="1:27" ht="40.35" customHeight="1" x14ac:dyDescent="0.25">
      <c r="A974" s="59"/>
      <c r="B974" s="59"/>
      <c r="C974" s="59"/>
      <c r="D974" s="59"/>
      <c r="E974" s="59"/>
      <c r="F974" s="59"/>
      <c r="G974" s="59"/>
      <c r="H974" s="59"/>
      <c r="I974" s="59"/>
      <c r="J974" s="59"/>
      <c r="K974" s="59"/>
      <c r="L974" s="59"/>
      <c r="M974" s="59"/>
      <c r="N974" s="59"/>
      <c r="O974" s="59"/>
      <c r="P974" s="59"/>
      <c r="Q974" s="59"/>
      <c r="R974" s="59"/>
      <c r="S974" s="59"/>
      <c r="T974" s="59"/>
      <c r="U974" s="59"/>
      <c r="V974" s="59"/>
      <c r="W974" s="59"/>
      <c r="X974" s="59"/>
      <c r="Y974" s="59"/>
      <c r="Z974" s="59"/>
      <c r="AA974" s="59"/>
    </row>
    <row r="975" spans="1:27" ht="40.35" customHeight="1" x14ac:dyDescent="0.25">
      <c r="A975" s="59"/>
      <c r="B975" s="59"/>
      <c r="C975" s="59"/>
      <c r="D975" s="59"/>
      <c r="E975" s="59"/>
      <c r="F975" s="59"/>
      <c r="G975" s="59"/>
      <c r="H975" s="59"/>
      <c r="I975" s="59"/>
      <c r="J975" s="59"/>
      <c r="K975" s="59"/>
      <c r="L975" s="59"/>
      <c r="M975" s="59"/>
      <c r="N975" s="59"/>
      <c r="O975" s="59"/>
      <c r="P975" s="59"/>
      <c r="Q975" s="59"/>
      <c r="R975" s="59"/>
      <c r="S975" s="59"/>
      <c r="T975" s="59"/>
      <c r="U975" s="59"/>
      <c r="V975" s="59"/>
      <c r="W975" s="59"/>
      <c r="X975" s="59"/>
      <c r="Y975" s="59"/>
      <c r="Z975" s="59"/>
      <c r="AA975" s="59"/>
    </row>
    <row r="976" spans="1:27" ht="40.35" customHeight="1" x14ac:dyDescent="0.25">
      <c r="A976" s="59"/>
      <c r="B976" s="59"/>
      <c r="C976" s="59"/>
      <c r="D976" s="59"/>
      <c r="E976" s="59"/>
      <c r="F976" s="59"/>
      <c r="G976" s="59"/>
      <c r="H976" s="59"/>
      <c r="I976" s="59"/>
      <c r="J976" s="59"/>
      <c r="K976" s="59"/>
      <c r="L976" s="59"/>
      <c r="M976" s="59"/>
      <c r="N976" s="59"/>
      <c r="O976" s="59"/>
      <c r="P976" s="59"/>
      <c r="Q976" s="59"/>
      <c r="R976" s="59"/>
      <c r="S976" s="59"/>
      <c r="T976" s="59"/>
      <c r="U976" s="59"/>
      <c r="V976" s="59"/>
      <c r="W976" s="59"/>
      <c r="X976" s="59"/>
      <c r="Y976" s="59"/>
      <c r="Z976" s="59"/>
      <c r="AA976" s="59"/>
    </row>
    <row r="977" spans="1:27" ht="40.35" customHeight="1" x14ac:dyDescent="0.25">
      <c r="A977" s="59"/>
      <c r="B977" s="59"/>
      <c r="C977" s="59"/>
      <c r="D977" s="59"/>
      <c r="E977" s="59"/>
      <c r="F977" s="59"/>
      <c r="G977" s="59"/>
      <c r="H977" s="59"/>
      <c r="I977" s="59"/>
      <c r="J977" s="59"/>
      <c r="K977" s="59"/>
      <c r="L977" s="59"/>
      <c r="M977" s="59"/>
      <c r="N977" s="59"/>
      <c r="O977" s="59"/>
      <c r="P977" s="59"/>
      <c r="Q977" s="59"/>
      <c r="R977" s="59"/>
      <c r="S977" s="59"/>
      <c r="T977" s="59"/>
      <c r="U977" s="59"/>
      <c r="V977" s="59"/>
      <c r="W977" s="59"/>
      <c r="X977" s="59"/>
      <c r="Y977" s="59"/>
      <c r="Z977" s="59"/>
      <c r="AA977" s="59"/>
    </row>
    <row r="978" spans="1:27" ht="40.35" customHeight="1" x14ac:dyDescent="0.25">
      <c r="A978" s="59"/>
      <c r="B978" s="59"/>
      <c r="C978" s="59"/>
      <c r="D978" s="59"/>
      <c r="E978" s="59"/>
      <c r="F978" s="59"/>
      <c r="G978" s="59"/>
      <c r="H978" s="59"/>
      <c r="I978" s="59"/>
      <c r="J978" s="59"/>
      <c r="K978" s="59"/>
      <c r="L978" s="59"/>
      <c r="M978" s="59"/>
      <c r="N978" s="59"/>
      <c r="O978" s="59"/>
      <c r="P978" s="59"/>
      <c r="Q978" s="59"/>
      <c r="R978" s="59"/>
      <c r="S978" s="59"/>
      <c r="T978" s="59"/>
      <c r="U978" s="59"/>
      <c r="V978" s="59"/>
      <c r="W978" s="59"/>
      <c r="X978" s="59"/>
      <c r="Y978" s="59"/>
      <c r="Z978" s="59"/>
      <c r="AA978" s="59"/>
    </row>
    <row r="979" spans="1:27" ht="40.35" customHeight="1" x14ac:dyDescent="0.25">
      <c r="A979" s="59"/>
      <c r="B979" s="59"/>
      <c r="C979" s="59"/>
      <c r="D979" s="59"/>
      <c r="E979" s="59"/>
      <c r="F979" s="59"/>
      <c r="G979" s="59"/>
      <c r="H979" s="59"/>
      <c r="I979" s="59"/>
      <c r="J979" s="59"/>
      <c r="K979" s="59"/>
      <c r="L979" s="59"/>
      <c r="M979" s="59"/>
      <c r="N979" s="59"/>
      <c r="O979" s="59"/>
      <c r="P979" s="59"/>
      <c r="Q979" s="59"/>
      <c r="R979" s="59"/>
      <c r="S979" s="59"/>
      <c r="T979" s="59"/>
      <c r="U979" s="59"/>
      <c r="V979" s="59"/>
      <c r="W979" s="59"/>
      <c r="X979" s="59"/>
      <c r="Y979" s="59"/>
      <c r="Z979" s="59"/>
      <c r="AA979" s="59"/>
    </row>
    <row r="980" spans="1:27" ht="40.35" customHeight="1" x14ac:dyDescent="0.25">
      <c r="A980" s="59"/>
      <c r="B980" s="59"/>
      <c r="C980" s="59"/>
      <c r="D980" s="59"/>
      <c r="E980" s="59"/>
      <c r="F980" s="59"/>
      <c r="G980" s="59"/>
      <c r="H980" s="59"/>
      <c r="I980" s="59"/>
      <c r="J980" s="59"/>
      <c r="K980" s="59"/>
      <c r="L980" s="59"/>
      <c r="M980" s="59"/>
      <c r="N980" s="59"/>
      <c r="O980" s="59"/>
      <c r="P980" s="59"/>
      <c r="Q980" s="59"/>
      <c r="R980" s="59"/>
      <c r="S980" s="59"/>
      <c r="T980" s="59"/>
      <c r="U980" s="59"/>
      <c r="V980" s="59"/>
      <c r="W980" s="59"/>
      <c r="X980" s="59"/>
      <c r="Y980" s="59"/>
      <c r="Z980" s="59"/>
      <c r="AA980" s="59"/>
    </row>
    <row r="981" spans="1:27" ht="40.35" customHeight="1" x14ac:dyDescent="0.25">
      <c r="A981" s="59"/>
      <c r="B981" s="59"/>
      <c r="C981" s="59"/>
      <c r="D981" s="59"/>
      <c r="E981" s="59"/>
      <c r="F981" s="59"/>
      <c r="G981" s="59"/>
      <c r="H981" s="59"/>
      <c r="I981" s="59"/>
      <c r="J981" s="59"/>
      <c r="K981" s="59"/>
      <c r="L981" s="59"/>
      <c r="M981" s="59"/>
      <c r="N981" s="59"/>
      <c r="O981" s="59"/>
      <c r="P981" s="59"/>
      <c r="Q981" s="59"/>
      <c r="R981" s="59"/>
      <c r="S981" s="59"/>
      <c r="T981" s="59"/>
      <c r="U981" s="59"/>
      <c r="V981" s="59"/>
      <c r="W981" s="59"/>
      <c r="X981" s="59"/>
      <c r="Y981" s="59"/>
      <c r="Z981" s="59"/>
      <c r="AA981" s="59"/>
    </row>
    <row r="982" spans="1:27" ht="40.35" customHeight="1" x14ac:dyDescent="0.25">
      <c r="A982" s="59"/>
      <c r="B982" s="59"/>
      <c r="C982" s="59"/>
      <c r="D982" s="59"/>
      <c r="E982" s="59"/>
      <c r="F982" s="59"/>
      <c r="G982" s="59"/>
      <c r="H982" s="59"/>
      <c r="I982" s="59"/>
      <c r="J982" s="59"/>
      <c r="K982" s="59"/>
      <c r="L982" s="59"/>
      <c r="M982" s="59"/>
      <c r="N982" s="59"/>
      <c r="O982" s="59"/>
      <c r="P982" s="59"/>
      <c r="Q982" s="59"/>
      <c r="R982" s="59"/>
      <c r="S982" s="59"/>
      <c r="T982" s="59"/>
      <c r="U982" s="59"/>
      <c r="V982" s="59"/>
      <c r="W982" s="59"/>
      <c r="X982" s="59"/>
      <c r="Y982" s="59"/>
      <c r="Z982" s="59"/>
      <c r="AA982" s="59"/>
    </row>
    <row r="983" spans="1:27" ht="40.35" customHeight="1" x14ac:dyDescent="0.25">
      <c r="A983" s="59"/>
      <c r="B983" s="59"/>
      <c r="C983" s="59"/>
      <c r="D983" s="59"/>
      <c r="E983" s="59"/>
      <c r="F983" s="59"/>
      <c r="G983" s="59"/>
      <c r="H983" s="59"/>
      <c r="I983" s="59"/>
      <c r="J983" s="59"/>
      <c r="K983" s="59"/>
      <c r="L983" s="59"/>
      <c r="M983" s="59"/>
      <c r="N983" s="59"/>
      <c r="O983" s="59"/>
      <c r="P983" s="59"/>
      <c r="Q983" s="59"/>
      <c r="R983" s="59"/>
      <c r="S983" s="59"/>
      <c r="T983" s="59"/>
      <c r="U983" s="59"/>
      <c r="V983" s="59"/>
      <c r="W983" s="59"/>
      <c r="X983" s="59"/>
      <c r="Y983" s="59"/>
      <c r="Z983" s="59"/>
      <c r="AA983" s="59"/>
    </row>
    <row r="984" spans="1:27" ht="40.35" customHeight="1" x14ac:dyDescent="0.25">
      <c r="A984" s="59"/>
      <c r="B984" s="59"/>
      <c r="C984" s="59"/>
      <c r="D984" s="59"/>
      <c r="E984" s="59"/>
      <c r="F984" s="59"/>
      <c r="G984" s="59"/>
      <c r="H984" s="59"/>
      <c r="I984" s="59"/>
      <c r="J984" s="59"/>
      <c r="K984" s="59"/>
      <c r="L984" s="59"/>
      <c r="M984" s="59"/>
      <c r="N984" s="59"/>
      <c r="O984" s="59"/>
      <c r="P984" s="59"/>
      <c r="Q984" s="59"/>
      <c r="R984" s="59"/>
      <c r="S984" s="59"/>
      <c r="T984" s="59"/>
      <c r="U984" s="59"/>
      <c r="V984" s="59"/>
      <c r="W984" s="59"/>
      <c r="X984" s="59"/>
      <c r="Y984" s="59"/>
      <c r="Z984" s="59"/>
      <c r="AA984" s="59"/>
    </row>
    <row r="985" spans="1:27" ht="40.35" customHeight="1" x14ac:dyDescent="0.25">
      <c r="A985" s="59"/>
      <c r="B985" s="59"/>
      <c r="C985" s="59"/>
      <c r="D985" s="59"/>
      <c r="E985" s="59"/>
      <c r="F985" s="59"/>
      <c r="G985" s="59"/>
      <c r="H985" s="59"/>
      <c r="I985" s="59"/>
      <c r="J985" s="59"/>
      <c r="K985" s="59"/>
      <c r="L985" s="59"/>
      <c r="M985" s="59"/>
      <c r="N985" s="59"/>
      <c r="O985" s="59"/>
      <c r="P985" s="59"/>
      <c r="Q985" s="59"/>
      <c r="R985" s="59"/>
      <c r="S985" s="59"/>
      <c r="T985" s="59"/>
      <c r="U985" s="59"/>
      <c r="V985" s="59"/>
      <c r="W985" s="59"/>
      <c r="X985" s="59"/>
      <c r="Y985" s="59"/>
      <c r="Z985" s="59"/>
      <c r="AA985" s="59"/>
    </row>
    <row r="986" spans="1:27" ht="40.35" customHeight="1" x14ac:dyDescent="0.25">
      <c r="A986" s="59"/>
      <c r="B986" s="59"/>
      <c r="C986" s="59"/>
      <c r="D986" s="59"/>
      <c r="E986" s="59"/>
      <c r="F986" s="59"/>
      <c r="G986" s="59"/>
      <c r="H986" s="59"/>
      <c r="I986" s="59"/>
      <c r="J986" s="59"/>
      <c r="K986" s="59"/>
      <c r="L986" s="59"/>
      <c r="M986" s="59"/>
      <c r="N986" s="59"/>
      <c r="O986" s="59"/>
      <c r="P986" s="59"/>
      <c r="Q986" s="59"/>
      <c r="R986" s="59"/>
      <c r="S986" s="59"/>
      <c r="T986" s="59"/>
      <c r="U986" s="59"/>
      <c r="V986" s="59"/>
      <c r="W986" s="59"/>
      <c r="X986" s="59"/>
      <c r="Y986" s="59"/>
      <c r="Z986" s="59"/>
      <c r="AA986" s="59"/>
    </row>
    <row r="987" spans="1:27" ht="40.35" customHeight="1" x14ac:dyDescent="0.25">
      <c r="A987" s="59"/>
      <c r="B987" s="59"/>
      <c r="C987" s="59"/>
      <c r="D987" s="59"/>
      <c r="E987" s="59"/>
      <c r="F987" s="59"/>
      <c r="G987" s="59"/>
      <c r="H987" s="59"/>
      <c r="I987" s="59"/>
      <c r="J987" s="59"/>
      <c r="K987" s="59"/>
      <c r="L987" s="59"/>
      <c r="M987" s="59"/>
      <c r="N987" s="59"/>
      <c r="O987" s="59"/>
      <c r="P987" s="59"/>
      <c r="Q987" s="59"/>
      <c r="R987" s="59"/>
      <c r="S987" s="59"/>
      <c r="T987" s="59"/>
      <c r="U987" s="59"/>
      <c r="V987" s="59"/>
      <c r="W987" s="59"/>
      <c r="X987" s="59"/>
      <c r="Y987" s="59"/>
      <c r="Z987" s="59"/>
      <c r="AA987" s="59"/>
    </row>
    <row r="988" spans="1:27" ht="40.35" customHeight="1" x14ac:dyDescent="0.25">
      <c r="A988" s="59"/>
      <c r="B988" s="59"/>
      <c r="C988" s="59"/>
      <c r="D988" s="59"/>
      <c r="E988" s="59"/>
      <c r="F988" s="59"/>
      <c r="G988" s="59"/>
      <c r="H988" s="59"/>
      <c r="I988" s="59"/>
      <c r="J988" s="59"/>
      <c r="K988" s="59"/>
      <c r="L988" s="59"/>
      <c r="M988" s="59"/>
      <c r="N988" s="59"/>
      <c r="O988" s="59"/>
      <c r="P988" s="59"/>
      <c r="Q988" s="59"/>
      <c r="R988" s="59"/>
      <c r="S988" s="59"/>
      <c r="T988" s="59"/>
      <c r="U988" s="59"/>
      <c r="V988" s="59"/>
      <c r="W988" s="59"/>
      <c r="X988" s="59"/>
      <c r="Y988" s="59"/>
      <c r="Z988" s="59"/>
      <c r="AA988" s="59"/>
    </row>
    <row r="989" spans="1:27" ht="40.35" customHeight="1" x14ac:dyDescent="0.25">
      <c r="A989" s="59"/>
      <c r="B989" s="59"/>
      <c r="C989" s="59"/>
      <c r="D989" s="59"/>
      <c r="E989" s="59"/>
      <c r="F989" s="59"/>
      <c r="G989" s="59"/>
      <c r="H989" s="59"/>
      <c r="I989" s="59"/>
      <c r="J989" s="59"/>
      <c r="K989" s="59"/>
      <c r="L989" s="59"/>
      <c r="M989" s="59"/>
      <c r="N989" s="59"/>
      <c r="O989" s="59"/>
      <c r="P989" s="59"/>
      <c r="Q989" s="59"/>
      <c r="R989" s="59"/>
      <c r="S989" s="59"/>
      <c r="T989" s="59"/>
      <c r="U989" s="59"/>
      <c r="V989" s="59"/>
      <c r="W989" s="59"/>
      <c r="X989" s="59"/>
      <c r="Y989" s="59"/>
      <c r="Z989" s="59"/>
      <c r="AA989" s="59"/>
    </row>
    <row r="990" spans="1:27" ht="40.35" customHeight="1" x14ac:dyDescent="0.25">
      <c r="A990" s="59"/>
      <c r="B990" s="59"/>
      <c r="C990" s="59"/>
      <c r="D990" s="59"/>
      <c r="E990" s="59"/>
      <c r="F990" s="59"/>
      <c r="G990" s="59"/>
      <c r="H990" s="59"/>
      <c r="I990" s="59"/>
      <c r="J990" s="59"/>
      <c r="K990" s="59"/>
      <c r="L990" s="59"/>
      <c r="M990" s="59"/>
      <c r="N990" s="59"/>
      <c r="O990" s="59"/>
      <c r="P990" s="59"/>
      <c r="Q990" s="59"/>
      <c r="R990" s="59"/>
      <c r="S990" s="59"/>
      <c r="T990" s="59"/>
      <c r="U990" s="59"/>
      <c r="V990" s="59"/>
      <c r="W990" s="59"/>
      <c r="X990" s="59"/>
      <c r="Y990" s="59"/>
      <c r="Z990" s="59"/>
      <c r="AA990" s="59"/>
    </row>
    <row r="991" spans="1:27" ht="40.35" customHeight="1" x14ac:dyDescent="0.25">
      <c r="A991" s="59"/>
      <c r="B991" s="59"/>
      <c r="C991" s="59"/>
      <c r="D991" s="59"/>
      <c r="E991" s="59"/>
      <c r="F991" s="59"/>
      <c r="G991" s="59"/>
      <c r="H991" s="59"/>
      <c r="I991" s="59"/>
      <c r="J991" s="59"/>
      <c r="K991" s="59"/>
      <c r="L991" s="59"/>
      <c r="M991" s="59"/>
      <c r="N991" s="59"/>
      <c r="O991" s="59"/>
      <c r="P991" s="59"/>
      <c r="Q991" s="59"/>
      <c r="R991" s="59"/>
      <c r="S991" s="59"/>
      <c r="T991" s="59"/>
      <c r="U991" s="59"/>
      <c r="V991" s="59"/>
      <c r="W991" s="59"/>
      <c r="X991" s="59"/>
      <c r="Y991" s="59"/>
      <c r="Z991" s="59"/>
      <c r="AA991" s="59"/>
    </row>
    <row r="992" spans="1:27" ht="40.35" customHeight="1" x14ac:dyDescent="0.25">
      <c r="A992" s="59"/>
      <c r="B992" s="59"/>
      <c r="C992" s="59"/>
      <c r="D992" s="59"/>
      <c r="E992" s="59"/>
      <c r="F992" s="59"/>
      <c r="G992" s="59"/>
      <c r="H992" s="59"/>
      <c r="I992" s="59"/>
      <c r="J992" s="59"/>
      <c r="K992" s="59"/>
      <c r="L992" s="59"/>
      <c r="M992" s="59"/>
      <c r="N992" s="59"/>
      <c r="O992" s="59"/>
      <c r="P992" s="59"/>
      <c r="Q992" s="59"/>
      <c r="R992" s="59"/>
      <c r="S992" s="59"/>
      <c r="T992" s="59"/>
      <c r="U992" s="59"/>
      <c r="V992" s="59"/>
      <c r="W992" s="59"/>
      <c r="X992" s="59"/>
      <c r="Y992" s="59"/>
      <c r="Z992" s="59"/>
      <c r="AA992" s="59"/>
    </row>
    <row r="993" spans="1:27" ht="40.35" customHeight="1" x14ac:dyDescent="0.25">
      <c r="A993" s="59"/>
      <c r="B993" s="59"/>
      <c r="C993" s="59"/>
      <c r="D993" s="59"/>
      <c r="E993" s="59"/>
      <c r="F993" s="59"/>
      <c r="G993" s="59"/>
      <c r="H993" s="59"/>
      <c r="I993" s="59"/>
      <c r="J993" s="59"/>
      <c r="K993" s="59"/>
      <c r="L993" s="59"/>
      <c r="M993" s="59"/>
      <c r="N993" s="59"/>
      <c r="O993" s="59"/>
      <c r="P993" s="59"/>
      <c r="Q993" s="59"/>
      <c r="R993" s="59"/>
      <c r="S993" s="59"/>
      <c r="T993" s="59"/>
      <c r="U993" s="59"/>
      <c r="V993" s="59"/>
      <c r="W993" s="59"/>
      <c r="X993" s="59"/>
      <c r="Y993" s="59"/>
      <c r="Z993" s="59"/>
      <c r="AA993" s="59"/>
    </row>
    <row r="994" spans="1:27" ht="40.35" customHeight="1" x14ac:dyDescent="0.25">
      <c r="A994" s="59"/>
      <c r="B994" s="59"/>
      <c r="C994" s="59"/>
      <c r="D994" s="59"/>
      <c r="E994" s="59"/>
      <c r="F994" s="59"/>
      <c r="G994" s="59"/>
      <c r="H994" s="59"/>
      <c r="I994" s="59"/>
      <c r="J994" s="59"/>
      <c r="K994" s="59"/>
      <c r="L994" s="59"/>
      <c r="M994" s="59"/>
      <c r="N994" s="59"/>
      <c r="O994" s="59"/>
      <c r="P994" s="59"/>
      <c r="Q994" s="59"/>
      <c r="R994" s="59"/>
      <c r="S994" s="59"/>
      <c r="T994" s="59"/>
      <c r="U994" s="59"/>
      <c r="V994" s="59"/>
      <c r="W994" s="59"/>
      <c r="X994" s="59"/>
      <c r="Y994" s="59"/>
      <c r="Z994" s="59"/>
      <c r="AA994" s="59"/>
    </row>
    <row r="995" spans="1:27" ht="40.35" customHeight="1" x14ac:dyDescent="0.25">
      <c r="A995" s="59"/>
      <c r="B995" s="59"/>
      <c r="C995" s="59"/>
      <c r="D995" s="59"/>
      <c r="E995" s="59"/>
      <c r="F995" s="59"/>
      <c r="G995" s="59"/>
      <c r="H995" s="59"/>
      <c r="I995" s="59"/>
      <c r="J995" s="59"/>
      <c r="K995" s="59"/>
      <c r="L995" s="59"/>
      <c r="M995" s="59"/>
      <c r="N995" s="59"/>
      <c r="O995" s="59"/>
      <c r="P995" s="59"/>
      <c r="Q995" s="59"/>
      <c r="R995" s="59"/>
      <c r="S995" s="59"/>
      <c r="T995" s="59"/>
      <c r="U995" s="59"/>
      <c r="V995" s="59"/>
      <c r="W995" s="59"/>
      <c r="X995" s="59"/>
      <c r="Y995" s="59"/>
      <c r="Z995" s="59"/>
      <c r="AA995" s="59"/>
    </row>
    <row r="996" spans="1:27" ht="40.35" customHeight="1" x14ac:dyDescent="0.25">
      <c r="A996" s="59"/>
      <c r="B996" s="59"/>
      <c r="C996" s="59"/>
      <c r="D996" s="59"/>
      <c r="E996" s="59"/>
      <c r="F996" s="59"/>
      <c r="G996" s="59"/>
      <c r="H996" s="59"/>
      <c r="I996" s="59"/>
      <c r="J996" s="59"/>
      <c r="K996" s="59"/>
      <c r="L996" s="59"/>
      <c r="M996" s="59"/>
      <c r="N996" s="59"/>
      <c r="O996" s="59"/>
      <c r="P996" s="59"/>
      <c r="Q996" s="59"/>
      <c r="R996" s="59"/>
      <c r="S996" s="59"/>
      <c r="T996" s="59"/>
      <c r="U996" s="59"/>
      <c r="V996" s="59"/>
      <c r="W996" s="59"/>
      <c r="X996" s="59"/>
      <c r="Y996" s="59"/>
      <c r="Z996" s="59"/>
      <c r="AA996" s="59"/>
    </row>
    <row r="997" spans="1:27" ht="40.35" customHeight="1" x14ac:dyDescent="0.25">
      <c r="A997" s="59"/>
      <c r="B997" s="59"/>
      <c r="C997" s="59"/>
      <c r="D997" s="59"/>
      <c r="E997" s="59"/>
      <c r="F997" s="59"/>
      <c r="G997" s="59"/>
      <c r="H997" s="59"/>
      <c r="I997" s="59"/>
      <c r="J997" s="59"/>
      <c r="K997" s="59"/>
      <c r="L997" s="59"/>
      <c r="M997" s="59"/>
      <c r="N997" s="59"/>
      <c r="O997" s="59"/>
      <c r="P997" s="59"/>
      <c r="Q997" s="59"/>
      <c r="R997" s="59"/>
      <c r="S997" s="59"/>
      <c r="T997" s="59"/>
      <c r="U997" s="59"/>
      <c r="V997" s="59"/>
      <c r="W997" s="59"/>
      <c r="X997" s="59"/>
      <c r="Y997" s="59"/>
      <c r="Z997" s="59"/>
      <c r="AA997" s="59"/>
    </row>
    <row r="998" spans="1:27" ht="40.35" customHeight="1" x14ac:dyDescent="0.25">
      <c r="A998" s="59"/>
      <c r="B998" s="59"/>
      <c r="C998" s="59"/>
      <c r="D998" s="59"/>
      <c r="E998" s="59"/>
      <c r="F998" s="59"/>
      <c r="G998" s="59"/>
      <c r="H998" s="59"/>
      <c r="I998" s="59"/>
      <c r="J998" s="59"/>
      <c r="K998" s="59"/>
      <c r="L998" s="59"/>
      <c r="M998" s="59"/>
      <c r="N998" s="59"/>
      <c r="O998" s="59"/>
      <c r="P998" s="59"/>
      <c r="Q998" s="59"/>
      <c r="R998" s="59"/>
      <c r="S998" s="59"/>
      <c r="T998" s="59"/>
      <c r="U998" s="59"/>
      <c r="V998" s="59"/>
      <c r="W998" s="59"/>
      <c r="X998" s="59"/>
      <c r="Y998" s="59"/>
      <c r="Z998" s="59"/>
      <c r="AA998" s="59"/>
    </row>
    <row r="999" spans="1:27" ht="40.35" customHeight="1" x14ac:dyDescent="0.25">
      <c r="A999" s="59"/>
      <c r="B999" s="59"/>
      <c r="C999" s="59"/>
      <c r="D999" s="59"/>
      <c r="E999" s="59"/>
      <c r="F999" s="59"/>
      <c r="G999" s="59"/>
      <c r="H999" s="59"/>
      <c r="I999" s="59"/>
      <c r="J999" s="59"/>
      <c r="K999" s="59"/>
      <c r="L999" s="59"/>
      <c r="M999" s="59"/>
      <c r="N999" s="59"/>
      <c r="O999" s="59"/>
      <c r="P999" s="59"/>
      <c r="Q999" s="59"/>
      <c r="R999" s="59"/>
      <c r="S999" s="59"/>
      <c r="T999" s="59"/>
      <c r="U999" s="59"/>
      <c r="V999" s="59"/>
      <c r="W999" s="59"/>
      <c r="X999" s="59"/>
      <c r="Y999" s="59"/>
      <c r="Z999" s="59"/>
      <c r="AA999" s="59"/>
    </row>
    <row r="1000" spans="1:27" ht="40.35" customHeight="1" x14ac:dyDescent="0.25">
      <c r="A1000" s="59"/>
      <c r="B1000" s="59"/>
      <c r="C1000" s="59"/>
      <c r="D1000" s="59"/>
      <c r="E1000" s="59"/>
      <c r="F1000" s="59"/>
      <c r="G1000" s="59"/>
      <c r="H1000" s="59"/>
      <c r="I1000" s="59"/>
      <c r="J1000" s="59"/>
      <c r="K1000" s="59"/>
      <c r="L1000" s="59"/>
      <c r="M1000" s="59"/>
      <c r="N1000" s="59"/>
      <c r="O1000" s="59"/>
      <c r="P1000" s="59"/>
      <c r="Q1000" s="59"/>
      <c r="R1000" s="59"/>
      <c r="S1000" s="59"/>
      <c r="T1000" s="59"/>
      <c r="U1000" s="59"/>
      <c r="V1000" s="59"/>
      <c r="W1000" s="59"/>
      <c r="X1000" s="59"/>
      <c r="Y1000" s="59"/>
      <c r="Z1000" s="59"/>
      <c r="AA1000" s="59"/>
    </row>
    <row r="1001" spans="1:27" ht="40.35" customHeight="1" x14ac:dyDescent="0.25">
      <c r="A1001" s="59"/>
      <c r="B1001" s="59"/>
      <c r="C1001" s="59"/>
      <c r="D1001" s="59"/>
      <c r="E1001" s="59"/>
      <c r="F1001" s="59"/>
      <c r="G1001" s="59"/>
      <c r="H1001" s="59"/>
      <c r="I1001" s="59"/>
      <c r="J1001" s="59"/>
      <c r="K1001" s="59"/>
      <c r="L1001" s="59"/>
      <c r="M1001" s="59"/>
      <c r="N1001" s="59"/>
      <c r="O1001" s="59"/>
      <c r="P1001" s="59"/>
      <c r="Q1001" s="59"/>
      <c r="R1001" s="59"/>
      <c r="S1001" s="59"/>
      <c r="T1001" s="59"/>
      <c r="U1001" s="59"/>
      <c r="V1001" s="59"/>
      <c r="W1001" s="59"/>
      <c r="X1001" s="59"/>
      <c r="Y1001" s="59"/>
      <c r="Z1001" s="59"/>
      <c r="AA1001" s="59"/>
    </row>
    <row r="1002" spans="1:27" ht="40.35" customHeight="1" x14ac:dyDescent="0.25">
      <c r="A1002" s="59"/>
      <c r="B1002" s="59"/>
      <c r="C1002" s="59"/>
      <c r="D1002" s="59"/>
      <c r="E1002" s="59"/>
      <c r="F1002" s="59"/>
      <c r="G1002" s="59"/>
      <c r="H1002" s="59"/>
      <c r="I1002" s="59"/>
      <c r="J1002" s="59"/>
      <c r="K1002" s="59"/>
      <c r="L1002" s="59"/>
      <c r="M1002" s="59"/>
      <c r="N1002" s="59"/>
      <c r="O1002" s="59"/>
      <c r="P1002" s="59"/>
      <c r="Q1002" s="59"/>
      <c r="R1002" s="59"/>
      <c r="S1002" s="59"/>
      <c r="T1002" s="59"/>
      <c r="U1002" s="59"/>
      <c r="V1002" s="59"/>
      <c r="W1002" s="59"/>
      <c r="X1002" s="59"/>
      <c r="Y1002" s="59"/>
      <c r="Z1002" s="59"/>
      <c r="AA1002" s="59"/>
    </row>
    <row r="1003" spans="1:27" ht="40.35" customHeight="1" x14ac:dyDescent="0.25">
      <c r="A1003" s="59"/>
      <c r="B1003" s="59"/>
      <c r="C1003" s="59"/>
      <c r="D1003" s="59"/>
      <c r="E1003" s="59"/>
      <c r="F1003" s="59"/>
      <c r="G1003" s="59"/>
      <c r="H1003" s="59"/>
      <c r="I1003" s="59"/>
      <c r="J1003" s="59"/>
      <c r="K1003" s="59"/>
      <c r="L1003" s="59"/>
      <c r="M1003" s="59"/>
      <c r="N1003" s="59"/>
      <c r="O1003" s="59"/>
      <c r="P1003" s="59"/>
      <c r="Q1003" s="59"/>
      <c r="R1003" s="59"/>
      <c r="S1003" s="59"/>
      <c r="T1003" s="59"/>
      <c r="U1003" s="59"/>
      <c r="V1003" s="59"/>
      <c r="W1003" s="59"/>
      <c r="X1003" s="59"/>
      <c r="Y1003" s="59"/>
      <c r="Z1003" s="59"/>
      <c r="AA1003" s="59"/>
    </row>
    <row r="1004" spans="1:27" ht="40.35" customHeight="1" x14ac:dyDescent="0.25">
      <c r="A1004" s="59"/>
      <c r="B1004" s="59"/>
      <c r="C1004" s="59"/>
      <c r="D1004" s="59"/>
      <c r="E1004" s="59"/>
      <c r="F1004" s="59"/>
      <c r="G1004" s="59"/>
      <c r="H1004" s="59"/>
      <c r="I1004" s="59"/>
      <c r="J1004" s="59"/>
      <c r="K1004" s="59"/>
      <c r="L1004" s="59"/>
      <c r="M1004" s="59"/>
      <c r="N1004" s="59"/>
      <c r="O1004" s="59"/>
      <c r="P1004" s="59"/>
      <c r="Q1004" s="59"/>
      <c r="R1004" s="59"/>
      <c r="S1004" s="59"/>
      <c r="T1004" s="59"/>
      <c r="U1004" s="59"/>
      <c r="V1004" s="59"/>
      <c r="W1004" s="59"/>
      <c r="X1004" s="59"/>
      <c r="Y1004" s="59"/>
      <c r="Z1004" s="59"/>
      <c r="AA1004" s="59"/>
    </row>
    <row r="1005" spans="1:27" ht="40.35" customHeight="1" x14ac:dyDescent="0.25">
      <c r="A1005" s="59"/>
      <c r="B1005" s="59"/>
      <c r="C1005" s="59"/>
      <c r="D1005" s="59"/>
      <c r="E1005" s="59"/>
      <c r="F1005" s="59"/>
      <c r="G1005" s="59"/>
      <c r="H1005" s="59"/>
      <c r="I1005" s="59"/>
      <c r="J1005" s="59"/>
      <c r="K1005" s="59"/>
      <c r="L1005" s="59"/>
      <c r="M1005" s="59"/>
      <c r="N1005" s="59"/>
      <c r="O1005" s="59"/>
      <c r="P1005" s="59"/>
      <c r="Q1005" s="59"/>
      <c r="R1005" s="59"/>
      <c r="S1005" s="59"/>
      <c r="T1005" s="59"/>
      <c r="U1005" s="59"/>
      <c r="V1005" s="59"/>
      <c r="W1005" s="59"/>
      <c r="X1005" s="59"/>
      <c r="Y1005" s="59"/>
      <c r="Z1005" s="59"/>
      <c r="AA1005" s="59"/>
    </row>
    <row r="1006" spans="1:27" ht="40.35" customHeight="1" x14ac:dyDescent="0.25">
      <c r="A1006" s="59"/>
      <c r="B1006" s="59"/>
      <c r="C1006" s="59"/>
      <c r="D1006" s="59"/>
      <c r="E1006" s="59"/>
      <c r="F1006" s="59"/>
      <c r="G1006" s="59"/>
      <c r="H1006" s="59"/>
      <c r="I1006" s="59"/>
      <c r="J1006" s="59"/>
      <c r="K1006" s="59"/>
      <c r="L1006" s="59"/>
      <c r="M1006" s="59"/>
      <c r="N1006" s="59"/>
      <c r="O1006" s="59"/>
      <c r="P1006" s="59"/>
      <c r="Q1006" s="59"/>
      <c r="R1006" s="59"/>
      <c r="S1006" s="59"/>
      <c r="T1006" s="59"/>
      <c r="U1006" s="59"/>
      <c r="V1006" s="59"/>
      <c r="W1006" s="59"/>
      <c r="X1006" s="59"/>
      <c r="Y1006" s="59"/>
      <c r="Z1006" s="59"/>
      <c r="AA1006" s="59"/>
    </row>
    <row r="1007" spans="1:27" ht="40.35" customHeight="1" x14ac:dyDescent="0.25">
      <c r="A1007" s="59"/>
      <c r="B1007" s="59"/>
      <c r="C1007" s="59"/>
      <c r="D1007" s="59"/>
      <c r="E1007" s="59"/>
      <c r="F1007" s="59"/>
      <c r="G1007" s="59"/>
      <c r="H1007" s="59"/>
      <c r="I1007" s="59"/>
      <c r="J1007" s="59"/>
      <c r="K1007" s="59"/>
      <c r="L1007" s="59"/>
      <c r="M1007" s="59"/>
      <c r="N1007" s="59"/>
      <c r="O1007" s="59"/>
      <c r="P1007" s="59"/>
      <c r="Q1007" s="59"/>
      <c r="R1007" s="59"/>
      <c r="S1007" s="59"/>
      <c r="T1007" s="59"/>
      <c r="U1007" s="59"/>
      <c r="V1007" s="59"/>
      <c r="W1007" s="59"/>
      <c r="X1007" s="59"/>
      <c r="Y1007" s="59"/>
      <c r="Z1007" s="59"/>
      <c r="AA1007" s="59"/>
    </row>
    <row r="1008" spans="1:27" ht="40.35" customHeight="1" x14ac:dyDescent="0.25">
      <c r="A1008" s="59"/>
      <c r="B1008" s="59"/>
      <c r="C1008" s="59"/>
      <c r="D1008" s="59"/>
      <c r="E1008" s="59"/>
      <c r="F1008" s="59"/>
      <c r="G1008" s="59"/>
      <c r="H1008" s="59"/>
      <c r="I1008" s="59"/>
      <c r="J1008" s="59"/>
      <c r="K1008" s="59"/>
      <c r="L1008" s="59"/>
      <c r="M1008" s="59"/>
      <c r="N1008" s="59"/>
      <c r="O1008" s="59"/>
      <c r="P1008" s="59"/>
      <c r="Q1008" s="59"/>
      <c r="R1008" s="59"/>
      <c r="S1008" s="59"/>
      <c r="T1008" s="59"/>
      <c r="U1008" s="59"/>
      <c r="V1008" s="59"/>
      <c r="W1008" s="59"/>
      <c r="X1008" s="59"/>
      <c r="Y1008" s="59"/>
      <c r="Z1008" s="59"/>
      <c r="AA1008" s="59"/>
    </row>
    <row r="1009" spans="1:27" ht="40.35" customHeight="1" x14ac:dyDescent="0.25">
      <c r="A1009" s="59"/>
      <c r="B1009" s="59"/>
      <c r="C1009" s="59"/>
      <c r="D1009" s="59"/>
      <c r="E1009" s="59"/>
      <c r="F1009" s="59"/>
      <c r="G1009" s="59"/>
      <c r="H1009" s="59"/>
      <c r="I1009" s="59"/>
      <c r="J1009" s="59"/>
      <c r="K1009" s="59"/>
      <c r="L1009" s="59"/>
      <c r="M1009" s="59"/>
      <c r="N1009" s="59"/>
      <c r="O1009" s="59"/>
      <c r="P1009" s="59"/>
      <c r="Q1009" s="59"/>
      <c r="R1009" s="59"/>
      <c r="S1009" s="59"/>
      <c r="T1009" s="59"/>
      <c r="U1009" s="59"/>
      <c r="V1009" s="59"/>
      <c r="W1009" s="59"/>
      <c r="X1009" s="59"/>
      <c r="Y1009" s="59"/>
      <c r="Z1009" s="59"/>
      <c r="AA1009" s="59"/>
    </row>
    <row r="1010" spans="1:27" ht="40.35" customHeight="1" x14ac:dyDescent="0.25">
      <c r="A1010" s="59"/>
      <c r="B1010" s="59"/>
      <c r="C1010" s="59"/>
      <c r="D1010" s="59"/>
      <c r="E1010" s="59"/>
      <c r="F1010" s="59"/>
      <c r="G1010" s="59"/>
      <c r="H1010" s="59"/>
      <c r="I1010" s="59"/>
      <c r="J1010" s="59"/>
      <c r="K1010" s="59"/>
      <c r="L1010" s="59"/>
      <c r="M1010" s="59"/>
      <c r="N1010" s="59"/>
      <c r="O1010" s="59"/>
      <c r="P1010" s="59"/>
      <c r="Q1010" s="59"/>
      <c r="R1010" s="59"/>
      <c r="S1010" s="59"/>
      <c r="T1010" s="59"/>
      <c r="U1010" s="59"/>
      <c r="V1010" s="59"/>
      <c r="W1010" s="59"/>
      <c r="X1010" s="59"/>
      <c r="Y1010" s="59"/>
      <c r="Z1010" s="59"/>
      <c r="AA1010" s="59"/>
    </row>
    <row r="1011" spans="1:27" ht="40.35" customHeight="1" x14ac:dyDescent="0.25">
      <c r="A1011" s="59"/>
      <c r="B1011" s="59"/>
      <c r="C1011" s="59"/>
      <c r="D1011" s="59"/>
      <c r="E1011" s="59"/>
      <c r="F1011" s="59"/>
      <c r="G1011" s="59"/>
      <c r="H1011" s="59"/>
      <c r="I1011" s="59"/>
      <c r="J1011" s="59"/>
      <c r="K1011" s="59"/>
      <c r="L1011" s="59"/>
      <c r="M1011" s="59"/>
      <c r="N1011" s="59"/>
      <c r="O1011" s="59"/>
      <c r="P1011" s="59"/>
      <c r="Q1011" s="59"/>
      <c r="R1011" s="59"/>
      <c r="S1011" s="59"/>
      <c r="T1011" s="59"/>
      <c r="U1011" s="59"/>
      <c r="V1011" s="59"/>
      <c r="W1011" s="59"/>
      <c r="X1011" s="59"/>
      <c r="Y1011" s="59"/>
      <c r="Z1011" s="59"/>
      <c r="AA1011" s="59"/>
    </row>
    <row r="1012" spans="1:27" ht="40.35" customHeight="1" x14ac:dyDescent="0.25">
      <c r="A1012" s="59"/>
      <c r="B1012" s="59"/>
      <c r="C1012" s="59"/>
      <c r="D1012" s="59"/>
      <c r="E1012" s="59"/>
      <c r="F1012" s="59"/>
      <c r="G1012" s="59"/>
      <c r="H1012" s="59"/>
      <c r="I1012" s="59"/>
      <c r="J1012" s="59"/>
      <c r="K1012" s="59"/>
      <c r="L1012" s="59"/>
      <c r="M1012" s="59"/>
      <c r="N1012" s="59"/>
      <c r="O1012" s="59"/>
      <c r="P1012" s="59"/>
      <c r="Q1012" s="59"/>
      <c r="R1012" s="59"/>
      <c r="S1012" s="59"/>
      <c r="T1012" s="59"/>
      <c r="U1012" s="59"/>
      <c r="V1012" s="59"/>
      <c r="W1012" s="59"/>
      <c r="X1012" s="59"/>
      <c r="Y1012" s="59"/>
      <c r="Z1012" s="59"/>
      <c r="AA1012" s="59"/>
    </row>
    <row r="1013" spans="1:27" ht="40.35" customHeight="1" x14ac:dyDescent="0.25">
      <c r="A1013" s="59"/>
      <c r="B1013" s="59"/>
      <c r="C1013" s="59"/>
      <c r="D1013" s="59"/>
      <c r="E1013" s="59"/>
      <c r="F1013" s="59"/>
      <c r="G1013" s="59"/>
      <c r="H1013" s="59"/>
      <c r="I1013" s="59"/>
      <c r="J1013" s="59"/>
      <c r="K1013" s="59"/>
      <c r="L1013" s="59"/>
      <c r="M1013" s="59"/>
      <c r="N1013" s="59"/>
      <c r="O1013" s="59"/>
      <c r="P1013" s="59"/>
      <c r="Q1013" s="59"/>
      <c r="R1013" s="59"/>
      <c r="S1013" s="59"/>
      <c r="T1013" s="59"/>
      <c r="U1013" s="59"/>
      <c r="V1013" s="59"/>
      <c r="W1013" s="59"/>
      <c r="X1013" s="59"/>
      <c r="Y1013" s="59"/>
      <c r="Z1013" s="59"/>
      <c r="AA1013" s="59"/>
    </row>
    <row r="1014" spans="1:27" ht="40.35" customHeight="1" x14ac:dyDescent="0.25">
      <c r="A1014" s="59"/>
      <c r="B1014" s="59"/>
      <c r="C1014" s="59"/>
      <c r="D1014" s="59"/>
      <c r="E1014" s="59"/>
      <c r="F1014" s="59"/>
      <c r="G1014" s="59"/>
      <c r="H1014" s="59"/>
      <c r="I1014" s="59"/>
      <c r="J1014" s="59"/>
      <c r="K1014" s="59"/>
      <c r="L1014" s="59"/>
      <c r="M1014" s="59"/>
      <c r="N1014" s="59"/>
      <c r="O1014" s="59"/>
      <c r="P1014" s="59"/>
      <c r="Q1014" s="59"/>
      <c r="R1014" s="59"/>
      <c r="S1014" s="59"/>
      <c r="T1014" s="59"/>
      <c r="U1014" s="59"/>
      <c r="V1014" s="59"/>
      <c r="W1014" s="59"/>
      <c r="X1014" s="59"/>
      <c r="Y1014" s="59"/>
      <c r="Z1014" s="59"/>
      <c r="AA1014" s="59"/>
    </row>
    <row r="1015" spans="1:27" ht="40.35" customHeight="1" x14ac:dyDescent="0.25">
      <c r="A1015" s="59"/>
      <c r="B1015" s="59"/>
      <c r="C1015" s="59"/>
      <c r="D1015" s="59"/>
      <c r="E1015" s="59"/>
      <c r="F1015" s="59"/>
      <c r="G1015" s="59"/>
      <c r="H1015" s="59"/>
      <c r="I1015" s="59"/>
      <c r="J1015" s="59"/>
      <c r="K1015" s="59"/>
      <c r="L1015" s="59"/>
      <c r="M1015" s="59"/>
      <c r="N1015" s="59"/>
      <c r="O1015" s="59"/>
      <c r="P1015" s="59"/>
      <c r="Q1015" s="59"/>
      <c r="R1015" s="59"/>
      <c r="S1015" s="59"/>
      <c r="T1015" s="59"/>
      <c r="U1015" s="59"/>
      <c r="V1015" s="59"/>
      <c r="W1015" s="59"/>
      <c r="X1015" s="59"/>
      <c r="Y1015" s="59"/>
      <c r="Z1015" s="59"/>
      <c r="AA1015" s="59"/>
    </row>
    <row r="1016" spans="1:27" ht="40.35" customHeight="1" x14ac:dyDescent="0.25">
      <c r="A1016" s="59"/>
      <c r="B1016" s="59"/>
      <c r="C1016" s="59"/>
      <c r="D1016" s="59"/>
      <c r="E1016" s="59"/>
      <c r="F1016" s="59"/>
      <c r="G1016" s="59"/>
      <c r="H1016" s="59"/>
      <c r="I1016" s="59"/>
      <c r="J1016" s="59"/>
      <c r="K1016" s="59"/>
      <c r="L1016" s="59"/>
      <c r="M1016" s="59"/>
      <c r="N1016" s="59"/>
      <c r="O1016" s="59"/>
      <c r="P1016" s="59"/>
      <c r="Q1016" s="59"/>
      <c r="R1016" s="59"/>
      <c r="S1016" s="59"/>
      <c r="T1016" s="59"/>
      <c r="U1016" s="59"/>
      <c r="V1016" s="59"/>
      <c r="W1016" s="59"/>
      <c r="X1016" s="59"/>
      <c r="Y1016" s="59"/>
      <c r="Z1016" s="59"/>
      <c r="AA1016" s="59"/>
    </row>
    <row r="1017" spans="1:27" ht="40.35" customHeight="1" x14ac:dyDescent="0.25">
      <c r="A1017" s="59"/>
      <c r="B1017" s="59"/>
      <c r="C1017" s="59"/>
      <c r="D1017" s="59"/>
      <c r="E1017" s="59"/>
      <c r="F1017" s="59"/>
      <c r="G1017" s="59"/>
      <c r="H1017" s="59"/>
      <c r="I1017" s="59"/>
      <c r="J1017" s="59"/>
      <c r="K1017" s="59"/>
      <c r="L1017" s="59"/>
      <c r="M1017" s="59"/>
      <c r="N1017" s="59"/>
      <c r="O1017" s="59"/>
      <c r="P1017" s="59"/>
      <c r="Q1017" s="59"/>
      <c r="R1017" s="59"/>
      <c r="S1017" s="59"/>
      <c r="T1017" s="59"/>
      <c r="U1017" s="59"/>
      <c r="V1017" s="59"/>
      <c r="W1017" s="59"/>
      <c r="X1017" s="59"/>
      <c r="Y1017" s="59"/>
      <c r="Z1017" s="59"/>
      <c r="AA1017" s="59"/>
    </row>
    <row r="1018" spans="1:27" ht="40.35" customHeight="1" x14ac:dyDescent="0.25">
      <c r="A1018" s="59"/>
      <c r="B1018" s="59"/>
      <c r="C1018" s="59"/>
      <c r="D1018" s="59"/>
      <c r="E1018" s="59"/>
      <c r="F1018" s="59"/>
      <c r="G1018" s="59"/>
      <c r="H1018" s="59"/>
      <c r="I1018" s="59"/>
      <c r="J1018" s="59"/>
      <c r="K1018" s="59"/>
      <c r="L1018" s="59"/>
      <c r="M1018" s="59"/>
      <c r="N1018" s="59"/>
      <c r="O1018" s="59"/>
      <c r="P1018" s="59"/>
      <c r="Q1018" s="59"/>
      <c r="R1018" s="59"/>
      <c r="S1018" s="59"/>
      <c r="T1018" s="59"/>
      <c r="U1018" s="59"/>
      <c r="V1018" s="59"/>
      <c r="W1018" s="59"/>
      <c r="X1018" s="59"/>
      <c r="Y1018" s="59"/>
      <c r="Z1018" s="59"/>
      <c r="AA1018" s="59"/>
    </row>
    <row r="1019" spans="1:27" ht="40.35" customHeight="1" x14ac:dyDescent="0.25">
      <c r="A1019" s="59"/>
      <c r="B1019" s="59"/>
      <c r="C1019" s="59"/>
      <c r="D1019" s="59"/>
      <c r="E1019" s="59"/>
      <c r="F1019" s="59"/>
      <c r="G1019" s="59"/>
      <c r="H1019" s="59"/>
      <c r="I1019" s="59"/>
      <c r="J1019" s="59"/>
      <c r="K1019" s="59"/>
      <c r="L1019" s="59"/>
      <c r="M1019" s="59"/>
      <c r="N1019" s="59"/>
      <c r="O1019" s="59"/>
      <c r="P1019" s="59"/>
      <c r="Q1019" s="59"/>
      <c r="R1019" s="59"/>
      <c r="S1019" s="59"/>
      <c r="T1019" s="59"/>
      <c r="U1019" s="59"/>
      <c r="V1019" s="59"/>
      <c r="W1019" s="59"/>
      <c r="X1019" s="59"/>
      <c r="Y1019" s="59"/>
      <c r="Z1019" s="59"/>
      <c r="AA1019" s="59"/>
    </row>
    <row r="1020" spans="1:27" ht="40.35" customHeight="1" x14ac:dyDescent="0.25">
      <c r="A1020" s="59"/>
      <c r="B1020" s="59"/>
      <c r="C1020" s="59"/>
      <c r="D1020" s="59"/>
      <c r="E1020" s="59"/>
      <c r="F1020" s="59"/>
      <c r="G1020" s="59"/>
      <c r="H1020" s="59"/>
      <c r="I1020" s="59"/>
      <c r="J1020" s="59"/>
      <c r="K1020" s="59"/>
      <c r="L1020" s="59"/>
      <c r="M1020" s="59"/>
      <c r="N1020" s="59"/>
      <c r="O1020" s="59"/>
      <c r="P1020" s="59"/>
      <c r="Q1020" s="59"/>
      <c r="R1020" s="59"/>
      <c r="S1020" s="59"/>
      <c r="T1020" s="59"/>
      <c r="U1020" s="59"/>
      <c r="V1020" s="59"/>
      <c r="W1020" s="59"/>
      <c r="X1020" s="59"/>
      <c r="Y1020" s="59"/>
      <c r="Z1020" s="59"/>
      <c r="AA1020" s="59"/>
    </row>
    <row r="1021" spans="1:27" ht="40.35" customHeight="1" x14ac:dyDescent="0.25">
      <c r="A1021" s="59"/>
      <c r="B1021" s="59"/>
      <c r="C1021" s="59"/>
      <c r="D1021" s="59"/>
      <c r="E1021" s="59"/>
      <c r="F1021" s="59"/>
      <c r="G1021" s="59"/>
      <c r="H1021" s="59"/>
      <c r="I1021" s="59"/>
      <c r="J1021" s="59"/>
      <c r="K1021" s="59"/>
      <c r="L1021" s="59"/>
      <c r="M1021" s="59"/>
      <c r="N1021" s="59"/>
      <c r="O1021" s="59"/>
      <c r="P1021" s="59"/>
      <c r="Q1021" s="59"/>
      <c r="R1021" s="59"/>
      <c r="S1021" s="59"/>
      <c r="T1021" s="59"/>
      <c r="U1021" s="59"/>
      <c r="V1021" s="59"/>
      <c r="W1021" s="59"/>
      <c r="X1021" s="59"/>
      <c r="Y1021" s="59"/>
      <c r="Z1021" s="59"/>
      <c r="AA1021" s="59"/>
    </row>
    <row r="1022" spans="1:27" ht="40.35" customHeight="1" x14ac:dyDescent="0.25">
      <c r="A1022" s="59"/>
      <c r="B1022" s="59"/>
      <c r="C1022" s="59"/>
      <c r="D1022" s="59"/>
      <c r="E1022" s="59"/>
      <c r="F1022" s="59"/>
      <c r="G1022" s="59"/>
      <c r="H1022" s="59"/>
      <c r="I1022" s="59"/>
      <c r="J1022" s="59"/>
      <c r="K1022" s="59"/>
      <c r="L1022" s="59"/>
      <c r="M1022" s="59"/>
      <c r="N1022" s="59"/>
      <c r="O1022" s="59"/>
      <c r="P1022" s="59"/>
      <c r="Q1022" s="59"/>
      <c r="R1022" s="59"/>
      <c r="S1022" s="59"/>
      <c r="T1022" s="59"/>
      <c r="U1022" s="59"/>
      <c r="V1022" s="59"/>
      <c r="W1022" s="59"/>
      <c r="X1022" s="59"/>
      <c r="Y1022" s="59"/>
      <c r="Z1022" s="59"/>
      <c r="AA1022" s="59"/>
    </row>
    <row r="1023" spans="1:27" ht="40.35" customHeight="1" x14ac:dyDescent="0.25">
      <c r="A1023" s="59"/>
      <c r="B1023" s="59"/>
      <c r="C1023" s="59"/>
      <c r="D1023" s="59"/>
      <c r="E1023" s="59"/>
      <c r="F1023" s="59"/>
      <c r="G1023" s="59"/>
      <c r="H1023" s="59"/>
      <c r="I1023" s="59"/>
      <c r="J1023" s="59"/>
      <c r="K1023" s="59"/>
      <c r="L1023" s="59"/>
      <c r="M1023" s="59"/>
      <c r="N1023" s="59"/>
      <c r="O1023" s="59"/>
      <c r="P1023" s="59"/>
      <c r="Q1023" s="59"/>
      <c r="R1023" s="59"/>
      <c r="S1023" s="59"/>
      <c r="T1023" s="59"/>
      <c r="U1023" s="59"/>
      <c r="V1023" s="59"/>
      <c r="W1023" s="59"/>
      <c r="X1023" s="59"/>
      <c r="Y1023" s="59"/>
      <c r="Z1023" s="59"/>
      <c r="AA1023" s="59"/>
    </row>
    <row r="1024" spans="1:27" ht="40.35" customHeight="1" x14ac:dyDescent="0.25">
      <c r="A1024" s="59"/>
      <c r="B1024" s="59"/>
      <c r="C1024" s="59"/>
      <c r="D1024" s="59"/>
      <c r="E1024" s="59"/>
      <c r="F1024" s="59"/>
      <c r="G1024" s="59"/>
      <c r="H1024" s="59"/>
      <c r="I1024" s="59"/>
      <c r="J1024" s="59"/>
      <c r="K1024" s="59"/>
      <c r="L1024" s="59"/>
      <c r="M1024" s="59"/>
      <c r="N1024" s="59"/>
      <c r="O1024" s="59"/>
      <c r="P1024" s="59"/>
      <c r="Q1024" s="59"/>
      <c r="R1024" s="59"/>
      <c r="S1024" s="59"/>
      <c r="T1024" s="59"/>
      <c r="U1024" s="59"/>
      <c r="V1024" s="59"/>
      <c r="W1024" s="59"/>
      <c r="X1024" s="59"/>
      <c r="Y1024" s="59"/>
      <c r="Z1024" s="59"/>
      <c r="AA1024" s="59"/>
    </row>
    <row r="1025" spans="1:27" ht="40.35" customHeight="1" x14ac:dyDescent="0.25">
      <c r="A1025" s="59"/>
      <c r="B1025" s="59"/>
      <c r="C1025" s="59"/>
      <c r="D1025" s="59"/>
      <c r="E1025" s="59"/>
      <c r="F1025" s="59"/>
      <c r="G1025" s="59"/>
      <c r="H1025" s="59"/>
      <c r="I1025" s="59"/>
      <c r="J1025" s="59"/>
      <c r="K1025" s="59"/>
      <c r="L1025" s="59"/>
      <c r="M1025" s="59"/>
      <c r="N1025" s="59"/>
      <c r="O1025" s="59"/>
      <c r="P1025" s="59"/>
      <c r="Q1025" s="59"/>
      <c r="R1025" s="59"/>
      <c r="S1025" s="59"/>
      <c r="T1025" s="59"/>
      <c r="U1025" s="59"/>
      <c r="V1025" s="59"/>
      <c r="W1025" s="59"/>
      <c r="X1025" s="59"/>
      <c r="Y1025" s="59"/>
      <c r="Z1025" s="59"/>
      <c r="AA1025" s="59"/>
    </row>
    <row r="1026" spans="1:27" ht="40.35" customHeight="1" x14ac:dyDescent="0.25">
      <c r="A1026" s="59"/>
      <c r="B1026" s="59"/>
      <c r="C1026" s="59"/>
      <c r="D1026" s="59"/>
      <c r="E1026" s="59"/>
      <c r="F1026" s="59"/>
      <c r="G1026" s="59"/>
      <c r="H1026" s="59"/>
      <c r="I1026" s="59"/>
      <c r="J1026" s="59"/>
      <c r="K1026" s="59"/>
      <c r="L1026" s="59"/>
      <c r="M1026" s="59"/>
      <c r="N1026" s="59"/>
      <c r="O1026" s="59"/>
      <c r="P1026" s="59"/>
      <c r="Q1026" s="59"/>
      <c r="R1026" s="59"/>
      <c r="S1026" s="59"/>
      <c r="T1026" s="59"/>
      <c r="U1026" s="59"/>
      <c r="V1026" s="59"/>
      <c r="W1026" s="59"/>
      <c r="X1026" s="59"/>
      <c r="Y1026" s="59"/>
      <c r="Z1026" s="59"/>
      <c r="AA1026" s="59"/>
    </row>
    <row r="1027" spans="1:27" ht="40.35" customHeight="1" x14ac:dyDescent="0.25">
      <c r="A1027" s="59"/>
      <c r="B1027" s="59"/>
      <c r="C1027" s="59"/>
      <c r="D1027" s="59"/>
      <c r="E1027" s="59"/>
      <c r="F1027" s="59"/>
      <c r="G1027" s="59"/>
      <c r="H1027" s="59"/>
      <c r="I1027" s="59"/>
      <c r="J1027" s="59"/>
      <c r="K1027" s="59"/>
      <c r="L1027" s="59"/>
      <c r="M1027" s="59"/>
      <c r="N1027" s="59"/>
      <c r="O1027" s="59"/>
      <c r="P1027" s="59"/>
      <c r="Q1027" s="59"/>
      <c r="R1027" s="59"/>
      <c r="S1027" s="59"/>
      <c r="T1027" s="59"/>
      <c r="U1027" s="59"/>
      <c r="V1027" s="59"/>
      <c r="W1027" s="59"/>
      <c r="X1027" s="59"/>
      <c r="Y1027" s="59"/>
      <c r="Z1027" s="59"/>
      <c r="AA1027" s="59"/>
    </row>
    <row r="1028" spans="1:27" ht="40.35" customHeight="1" x14ac:dyDescent="0.25">
      <c r="A1028" s="59"/>
      <c r="B1028" s="59"/>
      <c r="C1028" s="59"/>
      <c r="D1028" s="59"/>
      <c r="E1028" s="59"/>
      <c r="F1028" s="59"/>
      <c r="G1028" s="59"/>
      <c r="H1028" s="59"/>
      <c r="I1028" s="59"/>
      <c r="J1028" s="59"/>
      <c r="K1028" s="59"/>
      <c r="L1028" s="59"/>
      <c r="M1028" s="59"/>
      <c r="N1028" s="59"/>
      <c r="O1028" s="59"/>
      <c r="P1028" s="59"/>
      <c r="Q1028" s="59"/>
      <c r="R1028" s="59"/>
      <c r="S1028" s="59"/>
      <c r="T1028" s="59"/>
      <c r="U1028" s="59"/>
      <c r="V1028" s="59"/>
      <c r="W1028" s="59"/>
      <c r="X1028" s="59"/>
      <c r="Y1028" s="59"/>
      <c r="Z1028" s="59"/>
      <c r="AA1028" s="59"/>
    </row>
    <row r="1029" spans="1:27" ht="40.35" customHeight="1" x14ac:dyDescent="0.25">
      <c r="A1029" s="59"/>
      <c r="B1029" s="59"/>
      <c r="C1029" s="59"/>
      <c r="D1029" s="59"/>
      <c r="E1029" s="59"/>
      <c r="F1029" s="59"/>
      <c r="G1029" s="59"/>
      <c r="H1029" s="59"/>
      <c r="I1029" s="59"/>
      <c r="J1029" s="59"/>
      <c r="K1029" s="59"/>
      <c r="L1029" s="59"/>
      <c r="M1029" s="59"/>
      <c r="N1029" s="59"/>
      <c r="O1029" s="59"/>
      <c r="P1029" s="59"/>
      <c r="Q1029" s="59"/>
      <c r="R1029" s="59"/>
      <c r="S1029" s="59"/>
      <c r="T1029" s="59"/>
      <c r="U1029" s="59"/>
      <c r="V1029" s="59"/>
      <c r="W1029" s="59"/>
      <c r="X1029" s="59"/>
      <c r="Y1029" s="59"/>
      <c r="Z1029" s="59"/>
      <c r="AA1029" s="59"/>
    </row>
    <row r="1030" spans="1:27" ht="40.35" customHeight="1" x14ac:dyDescent="0.25">
      <c r="A1030" s="59"/>
      <c r="B1030" s="59"/>
      <c r="C1030" s="59"/>
      <c r="D1030" s="59"/>
      <c r="E1030" s="59"/>
      <c r="F1030" s="59"/>
      <c r="G1030" s="59"/>
      <c r="H1030" s="59"/>
      <c r="I1030" s="59"/>
      <c r="J1030" s="59"/>
      <c r="K1030" s="59"/>
      <c r="L1030" s="59"/>
      <c r="M1030" s="59"/>
      <c r="N1030" s="59"/>
      <c r="O1030" s="59"/>
      <c r="P1030" s="59"/>
      <c r="Q1030" s="59"/>
      <c r="R1030" s="59"/>
      <c r="S1030" s="59"/>
      <c r="T1030" s="59"/>
      <c r="U1030" s="59"/>
      <c r="V1030" s="59"/>
      <c r="W1030" s="59"/>
      <c r="X1030" s="59"/>
      <c r="Y1030" s="59"/>
      <c r="Z1030" s="59"/>
      <c r="AA1030" s="59"/>
    </row>
    <row r="1031" spans="1:27" ht="40.35" customHeight="1" x14ac:dyDescent="0.25">
      <c r="A1031" s="59"/>
      <c r="B1031" s="59"/>
      <c r="C1031" s="59"/>
      <c r="D1031" s="59"/>
      <c r="E1031" s="59"/>
      <c r="F1031" s="59"/>
      <c r="G1031" s="59"/>
      <c r="H1031" s="59"/>
      <c r="I1031" s="59"/>
      <c r="J1031" s="59"/>
      <c r="K1031" s="59"/>
      <c r="L1031" s="59"/>
      <c r="M1031" s="59"/>
      <c r="N1031" s="59"/>
      <c r="O1031" s="59"/>
      <c r="P1031" s="59"/>
      <c r="Q1031" s="59"/>
      <c r="R1031" s="59"/>
      <c r="S1031" s="59"/>
      <c r="T1031" s="59"/>
      <c r="U1031" s="59"/>
      <c r="V1031" s="59"/>
      <c r="W1031" s="59"/>
      <c r="X1031" s="59"/>
      <c r="Y1031" s="59"/>
      <c r="Z1031" s="59"/>
      <c r="AA1031" s="59"/>
    </row>
    <row r="1032" spans="1:27" ht="40.35" customHeight="1" x14ac:dyDescent="0.25">
      <c r="A1032" s="59"/>
      <c r="B1032" s="59"/>
      <c r="C1032" s="59"/>
      <c r="D1032" s="59"/>
      <c r="E1032" s="59"/>
      <c r="F1032" s="59"/>
      <c r="G1032" s="59"/>
      <c r="H1032" s="59"/>
      <c r="I1032" s="59"/>
      <c r="J1032" s="59"/>
      <c r="K1032" s="59"/>
      <c r="L1032" s="59"/>
      <c r="M1032" s="59"/>
      <c r="N1032" s="59"/>
      <c r="O1032" s="59"/>
      <c r="P1032" s="59"/>
      <c r="Q1032" s="59"/>
      <c r="R1032" s="59"/>
      <c r="S1032" s="59"/>
      <c r="T1032" s="59"/>
      <c r="U1032" s="59"/>
      <c r="V1032" s="59"/>
      <c r="W1032" s="59"/>
      <c r="X1032" s="59"/>
      <c r="Y1032" s="59"/>
      <c r="Z1032" s="59"/>
      <c r="AA1032" s="59"/>
    </row>
    <row r="1033" spans="1:27" ht="40.35" customHeight="1" x14ac:dyDescent="0.25">
      <c r="A1033" s="59"/>
      <c r="B1033" s="59"/>
      <c r="C1033" s="59"/>
      <c r="D1033" s="59"/>
      <c r="E1033" s="59"/>
      <c r="F1033" s="59"/>
      <c r="G1033" s="59"/>
      <c r="H1033" s="59"/>
      <c r="I1033" s="59"/>
      <c r="J1033" s="59"/>
      <c r="K1033" s="59"/>
      <c r="L1033" s="59"/>
      <c r="M1033" s="59"/>
      <c r="N1033" s="59"/>
      <c r="O1033" s="59"/>
      <c r="P1033" s="59"/>
      <c r="Q1033" s="59"/>
      <c r="R1033" s="59"/>
      <c r="S1033" s="59"/>
      <c r="T1033" s="59"/>
      <c r="U1033" s="59"/>
      <c r="V1033" s="59"/>
      <c r="W1033" s="59"/>
      <c r="X1033" s="59"/>
      <c r="Y1033" s="59"/>
      <c r="Z1033" s="59"/>
      <c r="AA1033" s="59"/>
    </row>
    <row r="1034" spans="1:27" ht="40.35" customHeight="1" x14ac:dyDescent="0.25">
      <c r="A1034" s="59"/>
      <c r="B1034" s="59"/>
      <c r="C1034" s="59"/>
      <c r="D1034" s="59"/>
      <c r="E1034" s="59"/>
      <c r="F1034" s="59"/>
      <c r="G1034" s="59"/>
      <c r="H1034" s="59"/>
      <c r="I1034" s="59"/>
      <c r="J1034" s="59"/>
      <c r="K1034" s="59"/>
      <c r="L1034" s="59"/>
      <c r="M1034" s="59"/>
      <c r="N1034" s="59"/>
      <c r="O1034" s="59"/>
      <c r="P1034" s="59"/>
      <c r="Q1034" s="59"/>
      <c r="R1034" s="59"/>
      <c r="S1034" s="59"/>
      <c r="T1034" s="59"/>
      <c r="U1034" s="59"/>
      <c r="V1034" s="59"/>
      <c r="W1034" s="59"/>
      <c r="X1034" s="59"/>
      <c r="Y1034" s="59"/>
      <c r="Z1034" s="59"/>
      <c r="AA1034" s="59"/>
    </row>
    <row r="1035" spans="1:27" ht="40.35" customHeight="1" x14ac:dyDescent="0.25">
      <c r="A1035" s="59"/>
      <c r="B1035" s="59"/>
      <c r="C1035" s="59"/>
      <c r="D1035" s="59"/>
      <c r="E1035" s="59"/>
      <c r="F1035" s="59"/>
      <c r="G1035" s="59"/>
      <c r="H1035" s="59"/>
      <c r="I1035" s="59"/>
      <c r="J1035" s="59"/>
      <c r="K1035" s="59"/>
      <c r="L1035" s="59"/>
      <c r="M1035" s="59"/>
      <c r="N1035" s="59"/>
      <c r="O1035" s="59"/>
      <c r="P1035" s="59"/>
      <c r="Q1035" s="59"/>
      <c r="R1035" s="59"/>
      <c r="S1035" s="59"/>
      <c r="T1035" s="59"/>
      <c r="U1035" s="59"/>
      <c r="V1035" s="59"/>
      <c r="W1035" s="59"/>
      <c r="X1035" s="59"/>
      <c r="Y1035" s="59"/>
      <c r="Z1035" s="59"/>
      <c r="AA1035" s="59"/>
    </row>
    <row r="1036" spans="1:27" ht="40.35" customHeight="1" x14ac:dyDescent="0.25">
      <c r="A1036" s="59"/>
      <c r="B1036" s="59"/>
      <c r="C1036" s="59"/>
      <c r="D1036" s="59"/>
      <c r="E1036" s="59"/>
      <c r="F1036" s="59"/>
      <c r="G1036" s="59"/>
      <c r="H1036" s="59"/>
      <c r="I1036" s="59"/>
      <c r="J1036" s="59"/>
      <c r="K1036" s="59"/>
      <c r="L1036" s="59"/>
      <c r="M1036" s="59"/>
      <c r="N1036" s="59"/>
      <c r="O1036" s="59"/>
      <c r="P1036" s="59"/>
      <c r="Q1036" s="59"/>
      <c r="R1036" s="59"/>
      <c r="S1036" s="59"/>
      <c r="T1036" s="59"/>
      <c r="U1036" s="59"/>
      <c r="V1036" s="59"/>
      <c r="W1036" s="59"/>
      <c r="X1036" s="59"/>
      <c r="Y1036" s="59"/>
      <c r="Z1036" s="59"/>
      <c r="AA1036" s="59"/>
    </row>
    <row r="1037" spans="1:27" ht="40.35" customHeight="1" x14ac:dyDescent="0.25">
      <c r="A1037" s="59"/>
      <c r="B1037" s="59"/>
      <c r="C1037" s="59"/>
      <c r="D1037" s="59"/>
      <c r="E1037" s="59"/>
      <c r="F1037" s="59"/>
      <c r="G1037" s="59"/>
      <c r="H1037" s="59"/>
      <c r="I1037" s="59"/>
      <c r="J1037" s="59"/>
      <c r="K1037" s="59"/>
      <c r="L1037" s="59"/>
      <c r="M1037" s="59"/>
      <c r="N1037" s="59"/>
      <c r="O1037" s="59"/>
      <c r="P1037" s="59"/>
      <c r="Q1037" s="59"/>
      <c r="R1037" s="59"/>
      <c r="S1037" s="59"/>
      <c r="T1037" s="59"/>
      <c r="U1037" s="59"/>
      <c r="V1037" s="59"/>
      <c r="W1037" s="59"/>
      <c r="X1037" s="59"/>
      <c r="Y1037" s="59"/>
      <c r="Z1037" s="59"/>
      <c r="AA1037" s="59"/>
    </row>
    <row r="1038" spans="1:27" ht="40.35" customHeight="1" x14ac:dyDescent="0.25">
      <c r="A1038" s="59"/>
      <c r="B1038" s="59"/>
      <c r="C1038" s="59"/>
      <c r="D1038" s="59"/>
      <c r="E1038" s="59"/>
      <c r="F1038" s="59"/>
      <c r="G1038" s="59"/>
      <c r="H1038" s="59"/>
      <c r="I1038" s="59"/>
      <c r="J1038" s="59"/>
      <c r="K1038" s="59"/>
      <c r="L1038" s="59"/>
      <c r="M1038" s="59"/>
      <c r="N1038" s="59"/>
      <c r="O1038" s="59"/>
      <c r="P1038" s="59"/>
      <c r="Q1038" s="59"/>
      <c r="R1038" s="59"/>
      <c r="S1038" s="59"/>
      <c r="T1038" s="59"/>
      <c r="U1038" s="59"/>
      <c r="V1038" s="59"/>
      <c r="W1038" s="59"/>
      <c r="X1038" s="59"/>
      <c r="Y1038" s="59"/>
      <c r="Z1038" s="59"/>
      <c r="AA1038" s="59"/>
    </row>
    <row r="1039" spans="1:27" ht="40.35" customHeight="1" x14ac:dyDescent="0.25">
      <c r="A1039" s="59"/>
      <c r="B1039" s="59"/>
      <c r="C1039" s="59"/>
      <c r="D1039" s="59"/>
      <c r="E1039" s="59"/>
      <c r="F1039" s="59"/>
      <c r="G1039" s="59"/>
      <c r="H1039" s="59"/>
      <c r="I1039" s="59"/>
      <c r="J1039" s="59"/>
      <c r="K1039" s="59"/>
      <c r="L1039" s="59"/>
      <c r="M1039" s="59"/>
      <c r="N1039" s="59"/>
      <c r="O1039" s="59"/>
      <c r="P1039" s="59"/>
      <c r="Q1039" s="59"/>
      <c r="R1039" s="59"/>
      <c r="S1039" s="59"/>
      <c r="T1039" s="59"/>
      <c r="U1039" s="59"/>
      <c r="V1039" s="59"/>
      <c r="W1039" s="59"/>
      <c r="X1039" s="59"/>
      <c r="Y1039" s="59"/>
      <c r="Z1039" s="59"/>
      <c r="AA1039" s="59"/>
    </row>
    <row r="1040" spans="1:27" ht="40.35" customHeight="1" x14ac:dyDescent="0.25">
      <c r="A1040" s="59"/>
      <c r="B1040" s="59"/>
      <c r="C1040" s="59"/>
      <c r="D1040" s="59"/>
      <c r="E1040" s="59"/>
      <c r="F1040" s="59"/>
      <c r="G1040" s="59"/>
      <c r="H1040" s="59"/>
      <c r="I1040" s="59"/>
      <c r="J1040" s="59"/>
      <c r="K1040" s="59"/>
      <c r="L1040" s="59"/>
      <c r="M1040" s="59"/>
      <c r="N1040" s="59"/>
      <c r="O1040" s="59"/>
      <c r="P1040" s="59"/>
      <c r="Q1040" s="59"/>
      <c r="R1040" s="59"/>
      <c r="S1040" s="59"/>
      <c r="T1040" s="59"/>
      <c r="U1040" s="59"/>
      <c r="V1040" s="59"/>
      <c r="W1040" s="59"/>
      <c r="X1040" s="59"/>
      <c r="Y1040" s="59"/>
      <c r="Z1040" s="59"/>
      <c r="AA1040" s="59"/>
    </row>
    <row r="1041" spans="1:27" ht="40.35" customHeight="1" x14ac:dyDescent="0.25">
      <c r="A1041" s="59"/>
      <c r="B1041" s="59"/>
      <c r="C1041" s="59"/>
      <c r="D1041" s="59"/>
      <c r="E1041" s="59"/>
      <c r="F1041" s="59"/>
      <c r="G1041" s="59"/>
      <c r="H1041" s="59"/>
      <c r="I1041" s="59"/>
      <c r="J1041" s="59"/>
      <c r="K1041" s="59"/>
      <c r="L1041" s="59"/>
      <c r="M1041" s="59"/>
      <c r="N1041" s="59"/>
      <c r="O1041" s="59"/>
      <c r="P1041" s="59"/>
      <c r="Q1041" s="59"/>
      <c r="R1041" s="59"/>
      <c r="S1041" s="59"/>
      <c r="T1041" s="59"/>
      <c r="U1041" s="59"/>
      <c r="V1041" s="59"/>
      <c r="W1041" s="59"/>
      <c r="X1041" s="59"/>
      <c r="Y1041" s="59"/>
      <c r="Z1041" s="59"/>
      <c r="AA1041" s="59"/>
    </row>
    <row r="1042" spans="1:27" ht="40.35" customHeight="1" x14ac:dyDescent="0.25">
      <c r="A1042" s="59"/>
      <c r="B1042" s="59"/>
      <c r="C1042" s="59"/>
      <c r="D1042" s="59"/>
      <c r="E1042" s="59"/>
      <c r="F1042" s="59"/>
      <c r="G1042" s="59"/>
      <c r="H1042" s="59"/>
      <c r="I1042" s="59"/>
      <c r="J1042" s="59"/>
      <c r="K1042" s="59"/>
      <c r="L1042" s="59"/>
      <c r="M1042" s="59"/>
      <c r="N1042" s="59"/>
      <c r="O1042" s="59"/>
      <c r="P1042" s="59"/>
      <c r="Q1042" s="59"/>
      <c r="R1042" s="59"/>
      <c r="S1042" s="59"/>
      <c r="T1042" s="59"/>
      <c r="U1042" s="59"/>
      <c r="V1042" s="59"/>
      <c r="W1042" s="59"/>
      <c r="X1042" s="59"/>
      <c r="Y1042" s="59"/>
      <c r="Z1042" s="59"/>
      <c r="AA1042" s="59"/>
    </row>
    <row r="1043" spans="1:27" ht="40.35" customHeight="1" x14ac:dyDescent="0.25">
      <c r="A1043" s="59"/>
      <c r="B1043" s="59"/>
      <c r="C1043" s="59"/>
      <c r="D1043" s="59"/>
      <c r="E1043" s="59"/>
      <c r="F1043" s="59"/>
      <c r="G1043" s="59"/>
      <c r="H1043" s="59"/>
      <c r="I1043" s="59"/>
      <c r="J1043" s="59"/>
      <c r="K1043" s="59"/>
      <c r="L1043" s="59"/>
      <c r="M1043" s="59"/>
      <c r="N1043" s="59"/>
      <c r="O1043" s="59"/>
      <c r="P1043" s="59"/>
      <c r="Q1043" s="59"/>
      <c r="R1043" s="59"/>
      <c r="S1043" s="59"/>
      <c r="T1043" s="59"/>
      <c r="U1043" s="59"/>
      <c r="V1043" s="59"/>
      <c r="W1043" s="59"/>
      <c r="X1043" s="59"/>
      <c r="Y1043" s="59"/>
      <c r="Z1043" s="59"/>
      <c r="AA1043" s="59"/>
    </row>
    <row r="1044" spans="1:27" ht="40.35" customHeight="1" x14ac:dyDescent="0.25">
      <c r="A1044" s="59"/>
      <c r="B1044" s="59"/>
      <c r="C1044" s="59"/>
      <c r="D1044" s="59"/>
      <c r="E1044" s="59"/>
      <c r="F1044" s="59"/>
      <c r="G1044" s="59"/>
      <c r="H1044" s="59"/>
      <c r="I1044" s="59"/>
      <c r="J1044" s="59"/>
      <c r="K1044" s="59"/>
      <c r="L1044" s="59"/>
      <c r="M1044" s="59"/>
      <c r="N1044" s="59"/>
      <c r="O1044" s="59"/>
      <c r="P1044" s="59"/>
      <c r="Q1044" s="59"/>
      <c r="R1044" s="59"/>
      <c r="S1044" s="59"/>
      <c r="T1044" s="59"/>
      <c r="U1044" s="59"/>
      <c r="V1044" s="59"/>
      <c r="W1044" s="59"/>
      <c r="X1044" s="59"/>
      <c r="Y1044" s="59"/>
      <c r="Z1044" s="59"/>
      <c r="AA1044" s="59"/>
    </row>
    <row r="1045" spans="1:27" ht="40.35" customHeight="1" x14ac:dyDescent="0.25">
      <c r="A1045" s="59"/>
      <c r="B1045" s="59"/>
      <c r="C1045" s="59"/>
      <c r="D1045" s="59"/>
      <c r="E1045" s="59"/>
      <c r="F1045" s="59"/>
      <c r="G1045" s="59"/>
      <c r="H1045" s="59"/>
      <c r="I1045" s="59"/>
      <c r="J1045" s="59"/>
      <c r="K1045" s="59"/>
      <c r="L1045" s="59"/>
      <c r="M1045" s="59"/>
      <c r="N1045" s="59"/>
      <c r="O1045" s="59"/>
      <c r="P1045" s="59"/>
      <c r="Q1045" s="59"/>
      <c r="R1045" s="59"/>
      <c r="S1045" s="59"/>
      <c r="T1045" s="59"/>
      <c r="U1045" s="59"/>
      <c r="V1045" s="59"/>
      <c r="W1045" s="59"/>
      <c r="X1045" s="59"/>
      <c r="Y1045" s="59"/>
      <c r="Z1045" s="59"/>
      <c r="AA1045" s="59"/>
    </row>
    <row r="1046" spans="1:27" ht="40.35" customHeight="1" x14ac:dyDescent="0.25">
      <c r="A1046" s="59"/>
      <c r="B1046" s="59"/>
      <c r="C1046" s="59"/>
      <c r="D1046" s="59"/>
      <c r="E1046" s="59"/>
      <c r="F1046" s="59"/>
      <c r="G1046" s="59"/>
      <c r="H1046" s="59"/>
      <c r="I1046" s="59"/>
      <c r="J1046" s="59"/>
      <c r="K1046" s="59"/>
      <c r="L1046" s="59"/>
      <c r="M1046" s="59"/>
      <c r="N1046" s="59"/>
      <c r="O1046" s="59"/>
      <c r="P1046" s="59"/>
      <c r="Q1046" s="59"/>
      <c r="R1046" s="59"/>
      <c r="S1046" s="59"/>
      <c r="T1046" s="59"/>
      <c r="U1046" s="59"/>
      <c r="V1046" s="59"/>
      <c r="W1046" s="59"/>
      <c r="X1046" s="59"/>
      <c r="Y1046" s="59"/>
      <c r="Z1046" s="59"/>
      <c r="AA1046" s="59"/>
    </row>
    <row r="1047" spans="1:27" ht="40.35" customHeight="1" x14ac:dyDescent="0.25">
      <c r="A1047" s="59"/>
      <c r="B1047" s="59"/>
      <c r="C1047" s="59"/>
      <c r="D1047" s="59"/>
      <c r="E1047" s="59"/>
      <c r="F1047" s="59"/>
      <c r="G1047" s="59"/>
      <c r="H1047" s="59"/>
      <c r="I1047" s="59"/>
      <c r="J1047" s="59"/>
      <c r="K1047" s="59"/>
      <c r="L1047" s="59"/>
      <c r="M1047" s="59"/>
      <c r="N1047" s="59"/>
      <c r="O1047" s="59"/>
      <c r="P1047" s="59"/>
      <c r="Q1047" s="59"/>
      <c r="R1047" s="59"/>
      <c r="S1047" s="59"/>
      <c r="T1047" s="59"/>
      <c r="U1047" s="59"/>
      <c r="V1047" s="59"/>
      <c r="W1047" s="59"/>
      <c r="X1047" s="59"/>
      <c r="Y1047" s="59"/>
      <c r="Z1047" s="59"/>
      <c r="AA1047" s="59"/>
    </row>
    <row r="1048" spans="1:27" ht="40.35" customHeight="1" x14ac:dyDescent="0.25">
      <c r="A1048" s="59"/>
      <c r="B1048" s="59"/>
      <c r="C1048" s="59"/>
      <c r="D1048" s="59"/>
      <c r="E1048" s="59"/>
      <c r="F1048" s="59"/>
      <c r="G1048" s="59"/>
      <c r="H1048" s="59"/>
      <c r="I1048" s="59"/>
      <c r="J1048" s="59"/>
      <c r="K1048" s="59"/>
      <c r="L1048" s="59"/>
      <c r="M1048" s="59"/>
      <c r="N1048" s="59"/>
      <c r="O1048" s="59"/>
      <c r="P1048" s="59"/>
      <c r="Q1048" s="59"/>
      <c r="R1048" s="59"/>
      <c r="S1048" s="59"/>
      <c r="T1048" s="59"/>
      <c r="U1048" s="59"/>
      <c r="V1048" s="59"/>
      <c r="W1048" s="59"/>
      <c r="X1048" s="59"/>
      <c r="Y1048" s="59"/>
      <c r="Z1048" s="59"/>
      <c r="AA1048" s="59"/>
    </row>
    <row r="1049" spans="1:27" ht="40.35" customHeight="1" x14ac:dyDescent="0.25">
      <c r="A1049" s="59"/>
      <c r="B1049" s="59"/>
      <c r="C1049" s="59"/>
      <c r="D1049" s="59"/>
      <c r="E1049" s="59"/>
      <c r="F1049" s="59"/>
      <c r="G1049" s="59"/>
      <c r="H1049" s="59"/>
      <c r="I1049" s="59"/>
      <c r="J1049" s="59"/>
      <c r="K1049" s="59"/>
      <c r="L1049" s="59"/>
      <c r="M1049" s="59"/>
      <c r="N1049" s="59"/>
      <c r="O1049" s="59"/>
      <c r="P1049" s="59"/>
      <c r="Q1049" s="59"/>
      <c r="R1049" s="59"/>
      <c r="S1049" s="59"/>
      <c r="T1049" s="59"/>
      <c r="U1049" s="59"/>
      <c r="V1049" s="59"/>
      <c r="W1049" s="59"/>
      <c r="X1049" s="59"/>
      <c r="Y1049" s="59"/>
      <c r="Z1049" s="59"/>
      <c r="AA1049" s="59"/>
    </row>
    <row r="1050" spans="1:27" ht="40.35" customHeight="1" x14ac:dyDescent="0.25">
      <c r="A1050" s="59"/>
      <c r="B1050" s="59"/>
      <c r="C1050" s="59"/>
      <c r="D1050" s="59"/>
      <c r="E1050" s="59"/>
      <c r="F1050" s="59"/>
      <c r="G1050" s="59"/>
      <c r="H1050" s="59"/>
      <c r="I1050" s="59"/>
      <c r="J1050" s="59"/>
      <c r="K1050" s="59"/>
      <c r="L1050" s="59"/>
      <c r="M1050" s="59"/>
      <c r="N1050" s="59"/>
      <c r="O1050" s="59"/>
      <c r="P1050" s="59"/>
      <c r="Q1050" s="59"/>
      <c r="R1050" s="59"/>
      <c r="S1050" s="59"/>
      <c r="T1050" s="59"/>
      <c r="U1050" s="59"/>
      <c r="V1050" s="59"/>
      <c r="W1050" s="59"/>
      <c r="X1050" s="59"/>
      <c r="Y1050" s="59"/>
      <c r="Z1050" s="59"/>
      <c r="AA1050" s="59"/>
    </row>
    <row r="1051" spans="1:27" ht="40.35" customHeight="1" x14ac:dyDescent="0.25">
      <c r="A1051" s="59"/>
      <c r="B1051" s="59"/>
      <c r="C1051" s="59"/>
      <c r="D1051" s="59"/>
      <c r="E1051" s="59"/>
      <c r="F1051" s="59"/>
      <c r="G1051" s="59"/>
      <c r="H1051" s="59"/>
      <c r="I1051" s="59"/>
      <c r="J1051" s="59"/>
      <c r="K1051" s="59"/>
      <c r="L1051" s="59"/>
      <c r="M1051" s="59"/>
      <c r="N1051" s="59"/>
      <c r="O1051" s="59"/>
      <c r="P1051" s="59"/>
      <c r="Q1051" s="59"/>
      <c r="R1051" s="59"/>
      <c r="S1051" s="59"/>
      <c r="T1051" s="59"/>
      <c r="U1051" s="59"/>
      <c r="V1051" s="59"/>
      <c r="W1051" s="59"/>
      <c r="X1051" s="59"/>
      <c r="Y1051" s="59"/>
      <c r="Z1051" s="59"/>
      <c r="AA1051" s="59"/>
    </row>
    <row r="1052" spans="1:27" ht="40.35" customHeight="1" x14ac:dyDescent="0.25">
      <c r="A1052" s="59"/>
      <c r="B1052" s="59"/>
      <c r="C1052" s="59"/>
      <c r="D1052" s="59"/>
      <c r="E1052" s="59"/>
      <c r="F1052" s="59"/>
      <c r="G1052" s="59"/>
      <c r="H1052" s="59"/>
      <c r="I1052" s="59"/>
      <c r="J1052" s="59"/>
      <c r="K1052" s="59"/>
      <c r="L1052" s="59"/>
      <c r="M1052" s="59"/>
      <c r="N1052" s="59"/>
      <c r="O1052" s="59"/>
      <c r="P1052" s="59"/>
      <c r="Q1052" s="59"/>
      <c r="R1052" s="59"/>
      <c r="S1052" s="59"/>
      <c r="T1052" s="59"/>
      <c r="U1052" s="59"/>
      <c r="V1052" s="59"/>
      <c r="W1052" s="59"/>
      <c r="X1052" s="59"/>
      <c r="Y1052" s="59"/>
      <c r="Z1052" s="59"/>
      <c r="AA1052" s="59"/>
    </row>
    <row r="1053" spans="1:27" ht="40.35" customHeight="1" x14ac:dyDescent="0.25">
      <c r="A1053" s="59"/>
      <c r="B1053" s="59"/>
      <c r="C1053" s="59"/>
      <c r="D1053" s="59"/>
      <c r="E1053" s="59"/>
      <c r="F1053" s="59"/>
      <c r="G1053" s="59"/>
      <c r="H1053" s="59"/>
      <c r="I1053" s="59"/>
      <c r="J1053" s="59"/>
      <c r="K1053" s="59"/>
      <c r="L1053" s="59"/>
      <c r="M1053" s="59"/>
      <c r="N1053" s="59"/>
      <c r="O1053" s="59"/>
      <c r="P1053" s="59"/>
      <c r="Q1053" s="59"/>
      <c r="R1053" s="59"/>
      <c r="S1053" s="59"/>
      <c r="T1053" s="59"/>
      <c r="U1053" s="59"/>
      <c r="V1053" s="59"/>
      <c r="W1053" s="59"/>
      <c r="X1053" s="59"/>
      <c r="Y1053" s="59"/>
      <c r="Z1053" s="59"/>
      <c r="AA1053" s="59"/>
    </row>
    <row r="1054" spans="1:27" ht="40.35" customHeight="1" x14ac:dyDescent="0.25">
      <c r="A1054" s="59"/>
      <c r="B1054" s="59"/>
      <c r="C1054" s="59"/>
      <c r="D1054" s="59"/>
      <c r="E1054" s="59"/>
      <c r="F1054" s="59"/>
      <c r="G1054" s="59"/>
      <c r="H1054" s="59"/>
      <c r="I1054" s="59"/>
      <c r="J1054" s="59"/>
      <c r="K1054" s="59"/>
      <c r="L1054" s="59"/>
      <c r="M1054" s="59"/>
      <c r="N1054" s="59"/>
      <c r="O1054" s="59"/>
      <c r="P1054" s="59"/>
      <c r="Q1054" s="59"/>
      <c r="R1054" s="59"/>
      <c r="S1054" s="59"/>
      <c r="T1054" s="59"/>
      <c r="U1054" s="59"/>
      <c r="V1054" s="59"/>
      <c r="W1054" s="59"/>
      <c r="X1054" s="59"/>
      <c r="Y1054" s="59"/>
      <c r="Z1054" s="59"/>
      <c r="AA1054" s="59"/>
    </row>
    <row r="1055" spans="1:27" ht="40.35" customHeight="1" x14ac:dyDescent="0.25">
      <c r="A1055" s="59"/>
      <c r="B1055" s="59"/>
      <c r="C1055" s="59"/>
      <c r="D1055" s="59"/>
      <c r="E1055" s="59"/>
      <c r="F1055" s="59"/>
      <c r="G1055" s="59"/>
      <c r="H1055" s="59"/>
      <c r="I1055" s="59"/>
      <c r="J1055" s="59"/>
      <c r="K1055" s="59"/>
      <c r="L1055" s="59"/>
      <c r="M1055" s="59"/>
      <c r="N1055" s="59"/>
      <c r="O1055" s="59"/>
      <c r="P1055" s="59"/>
      <c r="Q1055" s="59"/>
      <c r="R1055" s="59"/>
      <c r="S1055" s="59"/>
      <c r="T1055" s="59"/>
      <c r="U1055" s="59"/>
      <c r="V1055" s="59"/>
      <c r="W1055" s="59"/>
      <c r="X1055" s="59"/>
      <c r="Y1055" s="59"/>
      <c r="Z1055" s="59"/>
      <c r="AA1055" s="59"/>
    </row>
    <row r="1056" spans="1:27" ht="40.35" customHeight="1" x14ac:dyDescent="0.25">
      <c r="A1056" s="59"/>
      <c r="B1056" s="59"/>
      <c r="C1056" s="59"/>
      <c r="D1056" s="59"/>
      <c r="E1056" s="59"/>
      <c r="F1056" s="59"/>
      <c r="G1056" s="59"/>
      <c r="H1056" s="59"/>
      <c r="I1056" s="59"/>
      <c r="J1056" s="59"/>
      <c r="K1056" s="59"/>
      <c r="L1056" s="59"/>
      <c r="M1056" s="59"/>
      <c r="N1056" s="59"/>
      <c r="O1056" s="59"/>
      <c r="P1056" s="59"/>
      <c r="Q1056" s="59"/>
      <c r="R1056" s="59"/>
      <c r="S1056" s="59"/>
      <c r="T1056" s="59"/>
      <c r="U1056" s="59"/>
      <c r="V1056" s="59"/>
      <c r="W1056" s="59"/>
      <c r="X1056" s="59"/>
      <c r="Y1056" s="59"/>
      <c r="Z1056" s="59"/>
      <c r="AA1056" s="59"/>
    </row>
    <row r="1057" spans="1:27" ht="40.35" customHeight="1" x14ac:dyDescent="0.25">
      <c r="A1057" s="59"/>
      <c r="B1057" s="59"/>
      <c r="C1057" s="59"/>
      <c r="D1057" s="59"/>
      <c r="E1057" s="59"/>
      <c r="F1057" s="59"/>
      <c r="G1057" s="59"/>
      <c r="H1057" s="59"/>
      <c r="I1057" s="59"/>
      <c r="J1057" s="59"/>
      <c r="K1057" s="59"/>
      <c r="L1057" s="59"/>
      <c r="M1057" s="59"/>
      <c r="N1057" s="59"/>
      <c r="O1057" s="59"/>
      <c r="P1057" s="59"/>
      <c r="Q1057" s="59"/>
      <c r="R1057" s="59"/>
      <c r="S1057" s="59"/>
      <c r="T1057" s="59"/>
      <c r="U1057" s="59"/>
      <c r="V1057" s="59"/>
      <c r="W1057" s="59"/>
      <c r="X1057" s="59"/>
      <c r="Y1057" s="59"/>
      <c r="Z1057" s="59"/>
      <c r="AA1057" s="59"/>
    </row>
    <row r="1058" spans="1:27" ht="40.35" customHeight="1" x14ac:dyDescent="0.25">
      <c r="A1058" s="59"/>
      <c r="B1058" s="59"/>
      <c r="C1058" s="59"/>
      <c r="D1058" s="59"/>
      <c r="E1058" s="59"/>
      <c r="F1058" s="59"/>
      <c r="G1058" s="59"/>
      <c r="H1058" s="59"/>
      <c r="I1058" s="59"/>
      <c r="J1058" s="59"/>
      <c r="K1058" s="59"/>
      <c r="L1058" s="59"/>
      <c r="M1058" s="59"/>
      <c r="N1058" s="59"/>
      <c r="O1058" s="59"/>
      <c r="P1058" s="59"/>
      <c r="Q1058" s="59"/>
      <c r="R1058" s="59"/>
      <c r="S1058" s="59"/>
      <c r="T1058" s="59"/>
      <c r="U1058" s="59"/>
      <c r="V1058" s="59"/>
      <c r="W1058" s="59"/>
      <c r="X1058" s="59"/>
      <c r="Y1058" s="59"/>
      <c r="Z1058" s="59"/>
      <c r="AA1058" s="59"/>
    </row>
    <row r="1059" spans="1:27" ht="40.35" customHeight="1" x14ac:dyDescent="0.25">
      <c r="A1059" s="59"/>
      <c r="B1059" s="59"/>
      <c r="C1059" s="59"/>
      <c r="D1059" s="59"/>
      <c r="E1059" s="59"/>
      <c r="F1059" s="59"/>
      <c r="G1059" s="59"/>
      <c r="H1059" s="59"/>
      <c r="I1059" s="59"/>
      <c r="J1059" s="59"/>
      <c r="K1059" s="59"/>
      <c r="L1059" s="59"/>
      <c r="M1059" s="59"/>
      <c r="N1059" s="59"/>
      <c r="O1059" s="59"/>
      <c r="P1059" s="59"/>
      <c r="Q1059" s="59"/>
      <c r="R1059" s="59"/>
      <c r="S1059" s="59"/>
      <c r="T1059" s="59"/>
      <c r="U1059" s="59"/>
      <c r="V1059" s="59"/>
      <c r="W1059" s="59"/>
      <c r="X1059" s="59"/>
      <c r="Y1059" s="59"/>
      <c r="Z1059" s="59"/>
      <c r="AA1059" s="59"/>
    </row>
    <row r="1060" spans="1:27" ht="40.35" customHeight="1" x14ac:dyDescent="0.25">
      <c r="A1060" s="59"/>
      <c r="B1060" s="59"/>
      <c r="C1060" s="59"/>
      <c r="D1060" s="59"/>
      <c r="E1060" s="59"/>
      <c r="F1060" s="59"/>
      <c r="G1060" s="59"/>
      <c r="H1060" s="59"/>
      <c r="I1060" s="59"/>
      <c r="J1060" s="59"/>
      <c r="K1060" s="59"/>
      <c r="L1060" s="59"/>
      <c r="M1060" s="59"/>
      <c r="N1060" s="59"/>
      <c r="O1060" s="59"/>
      <c r="P1060" s="59"/>
      <c r="Q1060" s="59"/>
      <c r="R1060" s="59"/>
      <c r="S1060" s="59"/>
      <c r="T1060" s="59"/>
      <c r="U1060" s="59"/>
      <c r="V1060" s="59"/>
      <c r="W1060" s="59"/>
      <c r="X1060" s="59"/>
      <c r="Y1060" s="59"/>
      <c r="Z1060" s="59"/>
      <c r="AA1060" s="59"/>
    </row>
    <row r="1061" spans="1:27" ht="40.35" customHeight="1" x14ac:dyDescent="0.25">
      <c r="A1061" s="59"/>
      <c r="B1061" s="59"/>
      <c r="C1061" s="59"/>
      <c r="D1061" s="59"/>
      <c r="E1061" s="59"/>
      <c r="F1061" s="59"/>
      <c r="G1061" s="59"/>
      <c r="H1061" s="59"/>
      <c r="I1061" s="59"/>
      <c r="J1061" s="59"/>
      <c r="K1061" s="59"/>
      <c r="L1061" s="59"/>
      <c r="M1061" s="59"/>
      <c r="N1061" s="59"/>
      <c r="O1061" s="59"/>
      <c r="P1061" s="59"/>
      <c r="Q1061" s="59"/>
      <c r="R1061" s="59"/>
      <c r="S1061" s="59"/>
      <c r="T1061" s="59"/>
      <c r="U1061" s="59"/>
      <c r="V1061" s="59"/>
      <c r="W1061" s="59"/>
      <c r="X1061" s="59"/>
      <c r="Y1061" s="59"/>
      <c r="Z1061" s="59"/>
      <c r="AA1061" s="59"/>
    </row>
    <row r="1062" spans="1:27" ht="40.35" customHeight="1" x14ac:dyDescent="0.25">
      <c r="A1062" s="59"/>
      <c r="B1062" s="59"/>
      <c r="C1062" s="59"/>
      <c r="D1062" s="59"/>
      <c r="E1062" s="59"/>
      <c r="F1062" s="59"/>
      <c r="G1062" s="59"/>
      <c r="H1062" s="59"/>
      <c r="I1062" s="59"/>
      <c r="J1062" s="59"/>
      <c r="K1062" s="59"/>
      <c r="L1062" s="59"/>
      <c r="M1062" s="59"/>
      <c r="N1062" s="59"/>
      <c r="O1062" s="59"/>
      <c r="P1062" s="59"/>
      <c r="Q1062" s="59"/>
      <c r="R1062" s="59"/>
      <c r="S1062" s="59"/>
      <c r="T1062" s="59"/>
      <c r="U1062" s="59"/>
      <c r="V1062" s="59"/>
      <c r="W1062" s="59"/>
      <c r="X1062" s="59"/>
      <c r="Y1062" s="59"/>
      <c r="Z1062" s="59"/>
      <c r="AA1062" s="59"/>
    </row>
    <row r="1063" spans="1:27" ht="40.35" customHeight="1" x14ac:dyDescent="0.25">
      <c r="A1063" s="59"/>
      <c r="B1063" s="59"/>
      <c r="C1063" s="59"/>
      <c r="D1063" s="59"/>
      <c r="E1063" s="59"/>
      <c r="F1063" s="59"/>
      <c r="G1063" s="59"/>
      <c r="H1063" s="59"/>
      <c r="I1063" s="59"/>
      <c r="J1063" s="59"/>
      <c r="K1063" s="59"/>
      <c r="L1063" s="59"/>
      <c r="M1063" s="59"/>
      <c r="N1063" s="59"/>
      <c r="O1063" s="59"/>
      <c r="P1063" s="59"/>
      <c r="Q1063" s="59"/>
      <c r="R1063" s="59"/>
      <c r="S1063" s="59"/>
      <c r="T1063" s="59"/>
      <c r="U1063" s="59"/>
      <c r="V1063" s="59"/>
      <c r="W1063" s="59"/>
      <c r="X1063" s="59"/>
      <c r="Y1063" s="59"/>
      <c r="Z1063" s="59"/>
      <c r="AA1063" s="59"/>
    </row>
    <row r="1064" spans="1:27" ht="40.35" customHeight="1" x14ac:dyDescent="0.25">
      <c r="A1064" s="59"/>
      <c r="B1064" s="59"/>
      <c r="C1064" s="59"/>
      <c r="D1064" s="59"/>
      <c r="E1064" s="59"/>
      <c r="F1064" s="59"/>
      <c r="G1064" s="59"/>
      <c r="H1064" s="59"/>
      <c r="I1064" s="59"/>
      <c r="J1064" s="59"/>
      <c r="K1064" s="59"/>
      <c r="L1064" s="59"/>
      <c r="M1064" s="59"/>
      <c r="N1064" s="59"/>
      <c r="O1064" s="59"/>
      <c r="P1064" s="59"/>
      <c r="Q1064" s="59"/>
      <c r="R1064" s="59"/>
      <c r="S1064" s="59"/>
      <c r="T1064" s="59"/>
      <c r="U1064" s="59"/>
      <c r="V1064" s="59"/>
      <c r="W1064" s="59"/>
      <c r="X1064" s="59"/>
      <c r="Y1064" s="59"/>
      <c r="Z1064" s="59"/>
      <c r="AA1064" s="59"/>
    </row>
    <row r="1065" spans="1:27" ht="40.35" customHeight="1" x14ac:dyDescent="0.25">
      <c r="A1065" s="59"/>
      <c r="B1065" s="59"/>
      <c r="C1065" s="59"/>
      <c r="D1065" s="59"/>
      <c r="E1065" s="59"/>
      <c r="F1065" s="59"/>
      <c r="G1065" s="59"/>
      <c r="H1065" s="59"/>
      <c r="I1065" s="59"/>
      <c r="J1065" s="59"/>
      <c r="K1065" s="59"/>
      <c r="L1065" s="59"/>
      <c r="M1065" s="59"/>
      <c r="N1065" s="59"/>
      <c r="O1065" s="59"/>
      <c r="P1065" s="59"/>
      <c r="Q1065" s="59"/>
      <c r="R1065" s="59"/>
      <c r="S1065" s="59"/>
      <c r="T1065" s="59"/>
      <c r="U1065" s="59"/>
      <c r="V1065" s="59"/>
      <c r="W1065" s="59"/>
      <c r="X1065" s="59"/>
      <c r="Y1065" s="59"/>
      <c r="Z1065" s="59"/>
      <c r="AA1065" s="59"/>
    </row>
    <row r="1066" spans="1:27" ht="40.35" customHeight="1" x14ac:dyDescent="0.25">
      <c r="A1066" s="59"/>
      <c r="B1066" s="59"/>
      <c r="C1066" s="59"/>
      <c r="D1066" s="59"/>
      <c r="E1066" s="59"/>
      <c r="F1066" s="59"/>
      <c r="G1066" s="59"/>
      <c r="H1066" s="59"/>
      <c r="I1066" s="59"/>
      <c r="J1066" s="59"/>
      <c r="K1066" s="59"/>
      <c r="L1066" s="59"/>
      <c r="M1066" s="59"/>
      <c r="N1066" s="59"/>
      <c r="O1066" s="59"/>
      <c r="P1066" s="59"/>
      <c r="Q1066" s="59"/>
      <c r="R1066" s="59"/>
      <c r="S1066" s="59"/>
      <c r="T1066" s="59"/>
      <c r="U1066" s="59"/>
      <c r="V1066" s="59"/>
      <c r="W1066" s="59"/>
      <c r="X1066" s="59"/>
      <c r="Y1066" s="59"/>
      <c r="Z1066" s="59"/>
      <c r="AA1066" s="59"/>
    </row>
    <row r="1067" spans="1:27" ht="40.35" customHeight="1" x14ac:dyDescent="0.25">
      <c r="A1067" s="59"/>
      <c r="B1067" s="59"/>
      <c r="C1067" s="59"/>
      <c r="D1067" s="59"/>
      <c r="E1067" s="59"/>
      <c r="F1067" s="59"/>
      <c r="G1067" s="59"/>
      <c r="H1067" s="59"/>
      <c r="I1067" s="59"/>
      <c r="J1067" s="59"/>
      <c r="K1067" s="59"/>
      <c r="L1067" s="59"/>
      <c r="M1067" s="59"/>
      <c r="N1067" s="59"/>
      <c r="O1067" s="59"/>
      <c r="P1067" s="59"/>
      <c r="Q1067" s="59"/>
      <c r="R1067" s="59"/>
      <c r="S1067" s="59"/>
      <c r="T1067" s="59"/>
      <c r="U1067" s="59"/>
      <c r="V1067" s="59"/>
      <c r="W1067" s="59"/>
      <c r="X1067" s="59"/>
      <c r="Y1067" s="59"/>
      <c r="Z1067" s="59"/>
      <c r="AA1067" s="59"/>
    </row>
    <row r="1068" spans="1:27" ht="40.35" customHeight="1" x14ac:dyDescent="0.25">
      <c r="A1068" s="59"/>
      <c r="B1068" s="59"/>
      <c r="C1068" s="59"/>
      <c r="D1068" s="59"/>
      <c r="E1068" s="59"/>
      <c r="F1068" s="59"/>
      <c r="G1068" s="59"/>
      <c r="H1068" s="59"/>
      <c r="I1068" s="59"/>
      <c r="J1068" s="59"/>
      <c r="K1068" s="59"/>
      <c r="L1068" s="59"/>
      <c r="M1068" s="59"/>
      <c r="N1068" s="59"/>
      <c r="O1068" s="59"/>
      <c r="P1068" s="59"/>
      <c r="Q1068" s="59"/>
      <c r="R1068" s="59"/>
      <c r="S1068" s="59"/>
      <c r="T1068" s="59"/>
      <c r="U1068" s="59"/>
      <c r="V1068" s="59"/>
      <c r="W1068" s="59"/>
      <c r="X1068" s="59"/>
      <c r="Y1068" s="59"/>
      <c r="Z1068" s="59"/>
      <c r="AA1068" s="59"/>
    </row>
    <row r="1069" spans="1:27" ht="40.35" customHeight="1" x14ac:dyDescent="0.25">
      <c r="A1069" s="59"/>
      <c r="B1069" s="59"/>
      <c r="C1069" s="59"/>
      <c r="D1069" s="59"/>
      <c r="E1069" s="59"/>
      <c r="F1069" s="59"/>
      <c r="G1069" s="59"/>
      <c r="H1069" s="59"/>
      <c r="I1069" s="59"/>
      <c r="J1069" s="59"/>
      <c r="K1069" s="59"/>
      <c r="L1069" s="59"/>
      <c r="M1069" s="59"/>
      <c r="N1069" s="59"/>
      <c r="O1069" s="59"/>
      <c r="P1069" s="59"/>
      <c r="Q1069" s="59"/>
      <c r="R1069" s="59"/>
      <c r="S1069" s="59"/>
      <c r="T1069" s="59"/>
      <c r="U1069" s="59"/>
      <c r="V1069" s="59"/>
      <c r="W1069" s="59"/>
      <c r="X1069" s="59"/>
      <c r="Y1069" s="59"/>
      <c r="Z1069" s="59"/>
      <c r="AA1069" s="59"/>
    </row>
    <row r="1070" spans="1:27" ht="40.35" customHeight="1" x14ac:dyDescent="0.25">
      <c r="A1070" s="59"/>
      <c r="B1070" s="59"/>
      <c r="C1070" s="59"/>
      <c r="D1070" s="59"/>
      <c r="E1070" s="59"/>
      <c r="F1070" s="59"/>
      <c r="G1070" s="59"/>
      <c r="H1070" s="59"/>
      <c r="I1070" s="59"/>
      <c r="J1070" s="59"/>
      <c r="K1070" s="59"/>
      <c r="L1070" s="59"/>
      <c r="M1070" s="59"/>
      <c r="N1070" s="59"/>
      <c r="O1070" s="59"/>
      <c r="P1070" s="59"/>
      <c r="Q1070" s="59"/>
      <c r="R1070" s="59"/>
      <c r="S1070" s="59"/>
      <c r="T1070" s="59"/>
      <c r="U1070" s="59"/>
      <c r="V1070" s="59"/>
      <c r="W1070" s="59"/>
      <c r="X1070" s="59"/>
      <c r="Y1070" s="59"/>
      <c r="Z1070" s="59"/>
      <c r="AA1070" s="59"/>
    </row>
    <row r="1071" spans="1:27" ht="40.35" customHeight="1" x14ac:dyDescent="0.25">
      <c r="A1071" s="59"/>
      <c r="B1071" s="59"/>
      <c r="C1071" s="59"/>
      <c r="D1071" s="59"/>
      <c r="E1071" s="59"/>
      <c r="F1071" s="59"/>
      <c r="G1071" s="59"/>
      <c r="H1071" s="59"/>
      <c r="I1071" s="59"/>
      <c r="J1071" s="59"/>
      <c r="K1071" s="59"/>
      <c r="L1071" s="59"/>
      <c r="M1071" s="59"/>
      <c r="N1071" s="59"/>
      <c r="O1071" s="59"/>
      <c r="P1071" s="59"/>
      <c r="Q1071" s="59"/>
      <c r="R1071" s="59"/>
      <c r="S1071" s="59"/>
      <c r="T1071" s="59"/>
      <c r="U1071" s="59"/>
      <c r="V1071" s="59"/>
      <c r="W1071" s="59"/>
      <c r="X1071" s="59"/>
      <c r="Y1071" s="59"/>
      <c r="Z1071" s="59"/>
      <c r="AA1071" s="59"/>
    </row>
    <row r="1072" spans="1:27" ht="40.35" customHeight="1" x14ac:dyDescent="0.25">
      <c r="A1072" s="59"/>
      <c r="B1072" s="59"/>
      <c r="C1072" s="59"/>
      <c r="D1072" s="59"/>
      <c r="E1072" s="59"/>
      <c r="F1072" s="59"/>
      <c r="G1072" s="59"/>
      <c r="H1072" s="59"/>
      <c r="I1072" s="59"/>
      <c r="J1072" s="59"/>
      <c r="K1072" s="59"/>
      <c r="L1072" s="59"/>
      <c r="M1072" s="59"/>
      <c r="N1072" s="59"/>
      <c r="O1072" s="59"/>
      <c r="P1072" s="59"/>
      <c r="Q1072" s="59"/>
      <c r="R1072" s="59"/>
      <c r="S1072" s="59"/>
      <c r="T1072" s="59"/>
      <c r="U1072" s="59"/>
      <c r="V1072" s="59"/>
      <c r="W1072" s="59"/>
      <c r="X1072" s="59"/>
      <c r="Y1072" s="59"/>
      <c r="Z1072" s="59"/>
      <c r="AA1072" s="59"/>
    </row>
    <row r="1073" spans="1:27" ht="40.35" customHeight="1" x14ac:dyDescent="0.25">
      <c r="A1073" s="59"/>
      <c r="B1073" s="59"/>
      <c r="C1073" s="59"/>
      <c r="D1073" s="59"/>
      <c r="E1073" s="59"/>
      <c r="F1073" s="59"/>
      <c r="G1073" s="59"/>
      <c r="H1073" s="59"/>
      <c r="I1073" s="59"/>
      <c r="J1073" s="59"/>
      <c r="K1073" s="59"/>
      <c r="L1073" s="59"/>
      <c r="M1073" s="59"/>
      <c r="N1073" s="59"/>
      <c r="O1073" s="59"/>
      <c r="P1073" s="59"/>
      <c r="Q1073" s="59"/>
      <c r="R1073" s="59"/>
      <c r="S1073" s="59"/>
      <c r="T1073" s="59"/>
      <c r="U1073" s="59"/>
      <c r="V1073" s="59"/>
      <c r="W1073" s="59"/>
      <c r="X1073" s="59"/>
      <c r="Y1073" s="59"/>
      <c r="Z1073" s="59"/>
      <c r="AA1073" s="59"/>
    </row>
    <row r="1074" spans="1:27" ht="40.35" customHeight="1" x14ac:dyDescent="0.25">
      <c r="A1074" s="59"/>
      <c r="B1074" s="59"/>
      <c r="C1074" s="59"/>
      <c r="D1074" s="59"/>
      <c r="E1074" s="59"/>
      <c r="F1074" s="59"/>
      <c r="G1074" s="59"/>
      <c r="H1074" s="59"/>
      <c r="I1074" s="59"/>
      <c r="J1074" s="59"/>
      <c r="K1074" s="59"/>
      <c r="L1074" s="59"/>
      <c r="M1074" s="59"/>
      <c r="N1074" s="59"/>
      <c r="O1074" s="59"/>
      <c r="P1074" s="59"/>
      <c r="Q1074" s="59"/>
      <c r="R1074" s="59"/>
      <c r="S1074" s="59"/>
      <c r="T1074" s="59"/>
      <c r="U1074" s="59"/>
      <c r="V1074" s="59"/>
      <c r="W1074" s="59"/>
      <c r="X1074" s="59"/>
      <c r="Y1074" s="59"/>
      <c r="Z1074" s="59"/>
      <c r="AA1074" s="59"/>
    </row>
    <row r="1075" spans="1:27" ht="40.35" customHeight="1" x14ac:dyDescent="0.25">
      <c r="A1075" s="59"/>
      <c r="B1075" s="59"/>
      <c r="C1075" s="59"/>
      <c r="D1075" s="59"/>
      <c r="E1075" s="59"/>
      <c r="F1075" s="59"/>
      <c r="G1075" s="59"/>
      <c r="H1075" s="59"/>
      <c r="I1075" s="59"/>
      <c r="J1075" s="59"/>
      <c r="K1075" s="59"/>
      <c r="L1075" s="59"/>
      <c r="M1075" s="59"/>
      <c r="N1075" s="59"/>
      <c r="O1075" s="59"/>
      <c r="P1075" s="59"/>
      <c r="Q1075" s="59"/>
      <c r="R1075" s="59"/>
      <c r="S1075" s="59"/>
      <c r="T1075" s="59"/>
      <c r="U1075" s="59"/>
      <c r="V1075" s="59"/>
      <c r="W1075" s="59"/>
      <c r="X1075" s="59"/>
      <c r="Y1075" s="59"/>
      <c r="Z1075" s="59"/>
      <c r="AA1075" s="59"/>
    </row>
    <row r="1076" spans="1:27" ht="40.35" customHeight="1" x14ac:dyDescent="0.25">
      <c r="A1076" s="59"/>
      <c r="B1076" s="59"/>
      <c r="C1076" s="59"/>
      <c r="D1076" s="59"/>
      <c r="E1076" s="59"/>
      <c r="F1076" s="59"/>
      <c r="G1076" s="59"/>
      <c r="H1076" s="59"/>
      <c r="I1076" s="59"/>
      <c r="J1076" s="59"/>
      <c r="K1076" s="59"/>
      <c r="L1076" s="59"/>
      <c r="M1076" s="59"/>
      <c r="N1076" s="59"/>
      <c r="O1076" s="59"/>
      <c r="P1076" s="59"/>
      <c r="Q1076" s="59"/>
      <c r="R1076" s="59"/>
      <c r="S1076" s="59"/>
      <c r="T1076" s="59"/>
      <c r="U1076" s="59"/>
      <c r="V1076" s="59"/>
      <c r="W1076" s="59"/>
      <c r="X1076" s="59"/>
      <c r="Y1076" s="59"/>
      <c r="Z1076" s="59"/>
      <c r="AA1076" s="59"/>
    </row>
    <row r="1077" spans="1:27" ht="40.35" customHeight="1" x14ac:dyDescent="0.25">
      <c r="A1077" s="59"/>
      <c r="B1077" s="59"/>
      <c r="C1077" s="59"/>
      <c r="D1077" s="59"/>
      <c r="E1077" s="59"/>
      <c r="F1077" s="59"/>
      <c r="G1077" s="59"/>
      <c r="H1077" s="59"/>
      <c r="I1077" s="59"/>
      <c r="J1077" s="59"/>
      <c r="K1077" s="59"/>
      <c r="L1077" s="59"/>
      <c r="M1077" s="59"/>
      <c r="N1077" s="59"/>
      <c r="O1077" s="59"/>
      <c r="P1077" s="59"/>
      <c r="Q1077" s="59"/>
      <c r="R1077" s="59"/>
      <c r="S1077" s="59"/>
      <c r="T1077" s="59"/>
      <c r="U1077" s="59"/>
      <c r="V1077" s="59"/>
      <c r="W1077" s="59"/>
      <c r="X1077" s="59"/>
      <c r="Y1077" s="59"/>
      <c r="Z1077" s="59"/>
      <c r="AA1077" s="59"/>
    </row>
    <row r="1078" spans="1:27" ht="40.35" customHeight="1" x14ac:dyDescent="0.25">
      <c r="A1078" s="59"/>
      <c r="B1078" s="59"/>
      <c r="C1078" s="59"/>
      <c r="D1078" s="59"/>
      <c r="E1078" s="59"/>
      <c r="F1078" s="59"/>
      <c r="G1078" s="59"/>
      <c r="H1078" s="59"/>
      <c r="I1078" s="59"/>
      <c r="J1078" s="59"/>
      <c r="K1078" s="59"/>
      <c r="L1078" s="59"/>
      <c r="M1078" s="59"/>
      <c r="N1078" s="59"/>
      <c r="O1078" s="59"/>
      <c r="P1078" s="59"/>
      <c r="Q1078" s="59"/>
      <c r="R1078" s="59"/>
      <c r="S1078" s="59"/>
      <c r="T1078" s="59"/>
      <c r="U1078" s="59"/>
      <c r="V1078" s="59"/>
      <c r="W1078" s="59"/>
      <c r="X1078" s="59"/>
      <c r="Y1078" s="59"/>
      <c r="Z1078" s="59"/>
      <c r="AA1078" s="59"/>
    </row>
    <row r="1079" spans="1:27" ht="40.35" customHeight="1" x14ac:dyDescent="0.25">
      <c r="A1079" s="59"/>
      <c r="B1079" s="59"/>
      <c r="C1079" s="59"/>
      <c r="D1079" s="59"/>
      <c r="E1079" s="59"/>
      <c r="F1079" s="59"/>
      <c r="G1079" s="59"/>
      <c r="H1079" s="59"/>
      <c r="I1079" s="59"/>
      <c r="J1079" s="59"/>
      <c r="K1079" s="59"/>
      <c r="L1079" s="59"/>
      <c r="M1079" s="59"/>
      <c r="N1079" s="59"/>
      <c r="O1079" s="59"/>
      <c r="P1079" s="59"/>
      <c r="Q1079" s="59"/>
      <c r="R1079" s="59"/>
      <c r="S1079" s="59"/>
      <c r="T1079" s="59"/>
      <c r="U1079" s="59"/>
      <c r="V1079" s="59"/>
      <c r="W1079" s="59"/>
      <c r="X1079" s="59"/>
      <c r="Y1079" s="59"/>
      <c r="Z1079" s="59"/>
      <c r="AA1079" s="59"/>
    </row>
    <row r="1080" spans="1:27" ht="40.35" customHeight="1" x14ac:dyDescent="0.25">
      <c r="A1080" s="59"/>
      <c r="B1080" s="59"/>
      <c r="C1080" s="59"/>
      <c r="D1080" s="59"/>
      <c r="E1080" s="59"/>
      <c r="F1080" s="59"/>
      <c r="G1080" s="59"/>
      <c r="H1080" s="59"/>
      <c r="I1080" s="59"/>
      <c r="J1080" s="59"/>
      <c r="K1080" s="59"/>
      <c r="L1080" s="59"/>
      <c r="M1080" s="59"/>
      <c r="N1080" s="59"/>
      <c r="O1080" s="59"/>
      <c r="P1080" s="59"/>
      <c r="Q1080" s="59"/>
      <c r="R1080" s="59"/>
      <c r="S1080" s="59"/>
      <c r="T1080" s="59"/>
      <c r="U1080" s="59"/>
      <c r="V1080" s="59"/>
      <c r="W1080" s="59"/>
      <c r="X1080" s="59"/>
      <c r="Y1080" s="59"/>
      <c r="Z1080" s="59"/>
      <c r="AA1080" s="59"/>
    </row>
    <row r="1081" spans="1:27" ht="40.35" customHeight="1" x14ac:dyDescent="0.25">
      <c r="A1081" s="59"/>
      <c r="B1081" s="59"/>
      <c r="C1081" s="59"/>
      <c r="D1081" s="59"/>
      <c r="E1081" s="59"/>
      <c r="F1081" s="59"/>
      <c r="G1081" s="59"/>
      <c r="H1081" s="59"/>
      <c r="I1081" s="59"/>
      <c r="J1081" s="59"/>
      <c r="K1081" s="59"/>
      <c r="L1081" s="59"/>
      <c r="M1081" s="59"/>
      <c r="N1081" s="59"/>
      <c r="O1081" s="59"/>
      <c r="P1081" s="59"/>
      <c r="Q1081" s="59"/>
      <c r="R1081" s="59"/>
      <c r="S1081" s="59"/>
      <c r="T1081" s="59"/>
      <c r="U1081" s="59"/>
      <c r="V1081" s="59"/>
      <c r="W1081" s="59"/>
      <c r="X1081" s="59"/>
      <c r="Y1081" s="59"/>
      <c r="Z1081" s="59"/>
      <c r="AA1081" s="59"/>
    </row>
    <row r="1082" spans="1:27" ht="40.35" customHeight="1" x14ac:dyDescent="0.25">
      <c r="A1082" s="59"/>
      <c r="B1082" s="59"/>
      <c r="C1082" s="59"/>
      <c r="D1082" s="59"/>
      <c r="E1082" s="59"/>
      <c r="F1082" s="59"/>
      <c r="G1082" s="59"/>
      <c r="H1082" s="59"/>
      <c r="I1082" s="59"/>
      <c r="J1082" s="59"/>
      <c r="K1082" s="59"/>
      <c r="L1082" s="59"/>
      <c r="M1082" s="59"/>
      <c r="N1082" s="59"/>
      <c r="O1082" s="59"/>
      <c r="P1082" s="59"/>
      <c r="Q1082" s="59"/>
      <c r="R1082" s="59"/>
      <c r="S1082" s="59"/>
      <c r="T1082" s="59"/>
      <c r="U1082" s="59"/>
      <c r="V1082" s="59"/>
      <c r="W1082" s="59"/>
      <c r="X1082" s="59"/>
      <c r="Y1082" s="59"/>
      <c r="Z1082" s="59"/>
      <c r="AA1082" s="59"/>
    </row>
    <row r="1083" spans="1:27" ht="40.35" customHeight="1" x14ac:dyDescent="0.25">
      <c r="A1083" s="59"/>
      <c r="B1083" s="59"/>
      <c r="C1083" s="59"/>
      <c r="D1083" s="59"/>
      <c r="E1083" s="59"/>
      <c r="F1083" s="59"/>
      <c r="G1083" s="59"/>
      <c r="H1083" s="59"/>
      <c r="I1083" s="59"/>
      <c r="J1083" s="59"/>
      <c r="K1083" s="59"/>
      <c r="L1083" s="59"/>
      <c r="M1083" s="59"/>
      <c r="N1083" s="59"/>
      <c r="O1083" s="59"/>
      <c r="P1083" s="59"/>
      <c r="Q1083" s="59"/>
      <c r="R1083" s="59"/>
      <c r="S1083" s="59"/>
      <c r="T1083" s="59"/>
      <c r="U1083" s="59"/>
      <c r="V1083" s="59"/>
      <c r="W1083" s="59"/>
      <c r="X1083" s="59"/>
      <c r="Y1083" s="59"/>
      <c r="Z1083" s="59"/>
      <c r="AA1083" s="59"/>
    </row>
    <row r="1084" spans="1:27" ht="40.35" customHeight="1" x14ac:dyDescent="0.25">
      <c r="A1084" s="59"/>
      <c r="B1084" s="59"/>
      <c r="C1084" s="59"/>
      <c r="D1084" s="59"/>
      <c r="E1084" s="59"/>
      <c r="F1084" s="59"/>
      <c r="G1084" s="59"/>
      <c r="H1084" s="59"/>
      <c r="I1084" s="59"/>
      <c r="J1084" s="59"/>
      <c r="K1084" s="59"/>
      <c r="L1084" s="59"/>
      <c r="M1084" s="59"/>
      <c r="N1084" s="59"/>
      <c r="O1084" s="59"/>
      <c r="P1084" s="59"/>
      <c r="Q1084" s="59"/>
      <c r="R1084" s="59"/>
      <c r="S1084" s="59"/>
      <c r="T1084" s="59"/>
      <c r="U1084" s="59"/>
      <c r="V1084" s="59"/>
      <c r="W1084" s="59"/>
      <c r="X1084" s="59"/>
      <c r="Y1084" s="59"/>
      <c r="Z1084" s="59"/>
      <c r="AA1084" s="59"/>
    </row>
    <row r="1085" spans="1:27" ht="40.35" customHeight="1" x14ac:dyDescent="0.25">
      <c r="A1085" s="59"/>
      <c r="B1085" s="59"/>
      <c r="C1085" s="59"/>
      <c r="D1085" s="59"/>
      <c r="E1085" s="59"/>
      <c r="F1085" s="59"/>
      <c r="G1085" s="59"/>
      <c r="H1085" s="59"/>
      <c r="I1085" s="59"/>
      <c r="J1085" s="59"/>
      <c r="K1085" s="59"/>
      <c r="L1085" s="59"/>
      <c r="M1085" s="59"/>
      <c r="N1085" s="59"/>
      <c r="O1085" s="59"/>
      <c r="P1085" s="59"/>
      <c r="Q1085" s="59"/>
      <c r="R1085" s="59"/>
      <c r="S1085" s="59"/>
      <c r="T1085" s="59"/>
      <c r="U1085" s="59"/>
      <c r="V1085" s="59"/>
      <c r="W1085" s="59"/>
      <c r="X1085" s="59"/>
      <c r="Y1085" s="59"/>
      <c r="Z1085" s="59"/>
      <c r="AA1085" s="59"/>
    </row>
    <row r="1086" spans="1:27" ht="40.35" customHeight="1" x14ac:dyDescent="0.25">
      <c r="A1086" s="59"/>
      <c r="B1086" s="59"/>
      <c r="C1086" s="59"/>
      <c r="D1086" s="59"/>
      <c r="E1086" s="59"/>
      <c r="F1086" s="59"/>
      <c r="G1086" s="59"/>
      <c r="H1086" s="59"/>
      <c r="I1086" s="59"/>
      <c r="J1086" s="59"/>
      <c r="K1086" s="59"/>
      <c r="L1086" s="59"/>
      <c r="M1086" s="59"/>
      <c r="N1086" s="59"/>
      <c r="O1086" s="59"/>
      <c r="P1086" s="59"/>
      <c r="Q1086" s="59"/>
      <c r="R1086" s="59"/>
      <c r="S1086" s="59"/>
      <c r="T1086" s="59"/>
      <c r="U1086" s="59"/>
      <c r="V1086" s="59"/>
      <c r="W1086" s="59"/>
      <c r="X1086" s="59"/>
      <c r="Y1086" s="59"/>
      <c r="Z1086" s="59"/>
      <c r="AA1086" s="59"/>
    </row>
    <row r="1087" spans="1:27" ht="40.35" customHeight="1" x14ac:dyDescent="0.25">
      <c r="A1087" s="59"/>
      <c r="B1087" s="59"/>
      <c r="C1087" s="59"/>
      <c r="D1087" s="59"/>
      <c r="E1087" s="59"/>
      <c r="F1087" s="59"/>
      <c r="G1087" s="59"/>
      <c r="H1087" s="59"/>
      <c r="I1087" s="59"/>
      <c r="J1087" s="59"/>
      <c r="K1087" s="59"/>
      <c r="L1087" s="59"/>
      <c r="M1087" s="59"/>
      <c r="N1087" s="59"/>
      <c r="O1087" s="59"/>
      <c r="P1087" s="59"/>
      <c r="Q1087" s="59"/>
      <c r="R1087" s="59"/>
      <c r="S1087" s="59"/>
      <c r="T1087" s="59"/>
      <c r="U1087" s="59"/>
      <c r="V1087" s="59"/>
      <c r="W1087" s="59"/>
      <c r="X1087" s="59"/>
      <c r="Y1087" s="59"/>
      <c r="Z1087" s="59"/>
      <c r="AA1087" s="59"/>
    </row>
    <row r="1088" spans="1:27" ht="40.35" customHeight="1" x14ac:dyDescent="0.25">
      <c r="A1088" s="59"/>
      <c r="B1088" s="59"/>
      <c r="C1088" s="59"/>
      <c r="D1088" s="59"/>
      <c r="E1088" s="59"/>
      <c r="F1088" s="59"/>
      <c r="G1088" s="59"/>
      <c r="H1088" s="59"/>
      <c r="I1088" s="59"/>
      <c r="J1088" s="59"/>
      <c r="K1088" s="59"/>
      <c r="L1088" s="59"/>
      <c r="M1088" s="59"/>
      <c r="N1088" s="59"/>
      <c r="O1088" s="59"/>
      <c r="P1088" s="59"/>
      <c r="Q1088" s="59"/>
      <c r="R1088" s="59"/>
      <c r="S1088" s="59"/>
      <c r="T1088" s="59"/>
      <c r="U1088" s="59"/>
      <c r="V1088" s="59"/>
      <c r="W1088" s="59"/>
      <c r="X1088" s="59"/>
      <c r="Y1088" s="59"/>
      <c r="Z1088" s="59"/>
      <c r="AA1088" s="59"/>
    </row>
    <row r="1089" spans="1:27" ht="40.35" customHeight="1" x14ac:dyDescent="0.25">
      <c r="A1089" s="59"/>
      <c r="B1089" s="59"/>
      <c r="C1089" s="59"/>
      <c r="D1089" s="59"/>
      <c r="E1089" s="59"/>
      <c r="F1089" s="59"/>
      <c r="G1089" s="59"/>
      <c r="H1089" s="59"/>
      <c r="I1089" s="59"/>
      <c r="J1089" s="59"/>
      <c r="K1089" s="59"/>
      <c r="L1089" s="59"/>
      <c r="M1089" s="59"/>
      <c r="N1089" s="59"/>
      <c r="O1089" s="59"/>
      <c r="P1089" s="59"/>
      <c r="Q1089" s="59"/>
      <c r="R1089" s="59"/>
      <c r="S1089" s="59"/>
      <c r="T1089" s="59"/>
      <c r="U1089" s="59"/>
      <c r="V1089" s="59"/>
      <c r="W1089" s="59"/>
      <c r="X1089" s="59"/>
      <c r="Y1089" s="59"/>
      <c r="Z1089" s="59"/>
      <c r="AA1089" s="59"/>
    </row>
    <row r="1090" spans="1:27" ht="40.35" customHeight="1" x14ac:dyDescent="0.25">
      <c r="A1090" s="59"/>
      <c r="B1090" s="59"/>
      <c r="C1090" s="59"/>
      <c r="D1090" s="59"/>
      <c r="E1090" s="59"/>
      <c r="F1090" s="59"/>
      <c r="G1090" s="59"/>
      <c r="H1090" s="59"/>
      <c r="I1090" s="59"/>
      <c r="J1090" s="59"/>
      <c r="K1090" s="59"/>
      <c r="L1090" s="59"/>
      <c r="M1090" s="59"/>
      <c r="N1090" s="59"/>
      <c r="O1090" s="59"/>
      <c r="P1090" s="59"/>
      <c r="Q1090" s="59"/>
      <c r="R1090" s="59"/>
      <c r="S1090" s="59"/>
      <c r="T1090" s="59"/>
      <c r="U1090" s="59"/>
      <c r="V1090" s="59"/>
      <c r="W1090" s="59"/>
      <c r="X1090" s="59"/>
      <c r="Y1090" s="59"/>
      <c r="Z1090" s="59"/>
      <c r="AA1090" s="59"/>
    </row>
    <row r="1091" spans="1:27" ht="40.35" customHeight="1" x14ac:dyDescent="0.25">
      <c r="A1091" s="59"/>
      <c r="B1091" s="59"/>
      <c r="C1091" s="59"/>
      <c r="D1091" s="59"/>
      <c r="E1091" s="59"/>
      <c r="F1091" s="59"/>
      <c r="G1091" s="59"/>
      <c r="H1091" s="59"/>
      <c r="I1091" s="59"/>
      <c r="J1091" s="59"/>
      <c r="K1091" s="59"/>
      <c r="L1091" s="59"/>
      <c r="M1091" s="59"/>
      <c r="N1091" s="59"/>
      <c r="O1091" s="59"/>
      <c r="P1091" s="59"/>
      <c r="Q1091" s="59"/>
      <c r="R1091" s="59"/>
      <c r="S1091" s="59"/>
      <c r="T1091" s="59"/>
      <c r="U1091" s="59"/>
      <c r="V1091" s="59"/>
      <c r="W1091" s="59"/>
      <c r="X1091" s="59"/>
      <c r="Y1091" s="59"/>
      <c r="Z1091" s="59"/>
      <c r="AA1091" s="59"/>
    </row>
    <row r="1092" spans="1:27" ht="40.35" customHeight="1" x14ac:dyDescent="0.25">
      <c r="A1092" s="59"/>
      <c r="B1092" s="59"/>
      <c r="C1092" s="59"/>
      <c r="D1092" s="59"/>
      <c r="E1092" s="59"/>
      <c r="F1092" s="59"/>
      <c r="G1092" s="59"/>
      <c r="H1092" s="59"/>
      <c r="I1092" s="59"/>
      <c r="J1092" s="59"/>
      <c r="K1092" s="59"/>
      <c r="L1092" s="59"/>
      <c r="M1092" s="59"/>
      <c r="N1092" s="59"/>
      <c r="O1092" s="59"/>
      <c r="P1092" s="59"/>
      <c r="Q1092" s="59"/>
      <c r="R1092" s="59"/>
      <c r="S1092" s="59"/>
      <c r="T1092" s="59"/>
      <c r="U1092" s="59"/>
      <c r="V1092" s="59"/>
      <c r="W1092" s="59"/>
      <c r="X1092" s="59"/>
      <c r="Y1092" s="59"/>
      <c r="Z1092" s="59"/>
      <c r="AA1092" s="59"/>
    </row>
    <row r="1093" spans="1:27" ht="40.35" customHeight="1" x14ac:dyDescent="0.25">
      <c r="A1093" s="59"/>
      <c r="B1093" s="59"/>
      <c r="C1093" s="59"/>
      <c r="D1093" s="59"/>
      <c r="E1093" s="59"/>
      <c r="F1093" s="59"/>
      <c r="G1093" s="59"/>
      <c r="H1093" s="59"/>
      <c r="I1093" s="59"/>
      <c r="J1093" s="59"/>
      <c r="K1093" s="59"/>
      <c r="L1093" s="59"/>
      <c r="M1093" s="59"/>
      <c r="N1093" s="59"/>
      <c r="O1093" s="59"/>
      <c r="P1093" s="59"/>
      <c r="Q1093" s="59"/>
      <c r="R1093" s="59"/>
      <c r="S1093" s="59"/>
      <c r="T1093" s="59"/>
      <c r="U1093" s="59"/>
      <c r="V1093" s="59"/>
      <c r="W1093" s="59"/>
      <c r="X1093" s="59"/>
      <c r="Y1093" s="59"/>
      <c r="Z1093" s="59"/>
      <c r="AA1093" s="59"/>
    </row>
    <row r="1094" spans="1:27" ht="40.35" customHeight="1" x14ac:dyDescent="0.25">
      <c r="A1094" s="59"/>
      <c r="B1094" s="59"/>
      <c r="C1094" s="59"/>
      <c r="D1094" s="59"/>
      <c r="E1094" s="59"/>
      <c r="F1094" s="59"/>
      <c r="G1094" s="59"/>
      <c r="H1094" s="59"/>
      <c r="I1094" s="59"/>
      <c r="J1094" s="59"/>
      <c r="K1094" s="59"/>
      <c r="L1094" s="59"/>
      <c r="M1094" s="59"/>
      <c r="N1094" s="59"/>
      <c r="O1094" s="59"/>
      <c r="P1094" s="59"/>
      <c r="Q1094" s="59"/>
      <c r="R1094" s="59"/>
      <c r="S1094" s="59"/>
      <c r="T1094" s="59"/>
      <c r="U1094" s="59"/>
      <c r="V1094" s="59"/>
      <c r="W1094" s="59"/>
      <c r="X1094" s="59"/>
      <c r="Y1094" s="59"/>
      <c r="Z1094" s="59"/>
      <c r="AA1094" s="59"/>
    </row>
    <row r="1095" spans="1:27" ht="40.35" customHeight="1" x14ac:dyDescent="0.25">
      <c r="A1095" s="59"/>
      <c r="B1095" s="59"/>
      <c r="C1095" s="59"/>
      <c r="D1095" s="59"/>
      <c r="E1095" s="59"/>
      <c r="F1095" s="59"/>
      <c r="G1095" s="59"/>
      <c r="H1095" s="59"/>
      <c r="I1095" s="59"/>
      <c r="J1095" s="59"/>
      <c r="K1095" s="59"/>
      <c r="L1095" s="59"/>
      <c r="M1095" s="59"/>
      <c r="N1095" s="59"/>
      <c r="O1095" s="59"/>
      <c r="P1095" s="59"/>
      <c r="Q1095" s="59"/>
      <c r="R1095" s="59"/>
      <c r="S1095" s="59"/>
      <c r="T1095" s="59"/>
      <c r="U1095" s="59"/>
      <c r="V1095" s="59"/>
      <c r="W1095" s="59"/>
      <c r="X1095" s="59"/>
      <c r="Y1095" s="59"/>
      <c r="Z1095" s="59"/>
      <c r="AA1095" s="59"/>
    </row>
    <row r="1096" spans="1:27" ht="40.35" customHeight="1" x14ac:dyDescent="0.25">
      <c r="A1096" s="59"/>
      <c r="B1096" s="59"/>
      <c r="C1096" s="59"/>
      <c r="D1096" s="59"/>
      <c r="E1096" s="59"/>
      <c r="F1096" s="59"/>
      <c r="G1096" s="59"/>
      <c r="H1096" s="59"/>
      <c r="I1096" s="59"/>
      <c r="J1096" s="59"/>
      <c r="K1096" s="59"/>
      <c r="L1096" s="59"/>
      <c r="M1096" s="59"/>
      <c r="N1096" s="59"/>
      <c r="O1096" s="59"/>
      <c r="P1096" s="59"/>
      <c r="Q1096" s="59"/>
      <c r="R1096" s="59"/>
      <c r="S1096" s="59"/>
      <c r="T1096" s="59"/>
      <c r="U1096" s="59"/>
      <c r="V1096" s="59"/>
      <c r="W1096" s="59"/>
      <c r="X1096" s="59"/>
      <c r="Y1096" s="59"/>
      <c r="Z1096" s="59"/>
      <c r="AA1096" s="59"/>
    </row>
    <row r="1097" spans="1:27" ht="40.35" customHeight="1" x14ac:dyDescent="0.25">
      <c r="A1097" s="59"/>
      <c r="B1097" s="59"/>
      <c r="C1097" s="59"/>
      <c r="D1097" s="59"/>
      <c r="E1097" s="59"/>
      <c r="F1097" s="59"/>
      <c r="G1097" s="59"/>
      <c r="H1097" s="59"/>
      <c r="I1097" s="59"/>
      <c r="J1097" s="59"/>
      <c r="K1097" s="59"/>
      <c r="L1097" s="59"/>
      <c r="M1097" s="59"/>
      <c r="N1097" s="59"/>
      <c r="O1097" s="59"/>
      <c r="P1097" s="59"/>
      <c r="Q1097" s="59"/>
      <c r="R1097" s="59"/>
      <c r="S1097" s="59"/>
      <c r="T1097" s="59"/>
      <c r="U1097" s="59"/>
      <c r="V1097" s="59"/>
      <c r="W1097" s="59"/>
      <c r="X1097" s="59"/>
      <c r="Y1097" s="59"/>
      <c r="Z1097" s="59"/>
      <c r="AA1097" s="59"/>
    </row>
    <row r="1098" spans="1:27" ht="40.35" customHeight="1" x14ac:dyDescent="0.25">
      <c r="A1098" s="59"/>
      <c r="B1098" s="59"/>
      <c r="C1098" s="59"/>
      <c r="D1098" s="59"/>
      <c r="E1098" s="59"/>
      <c r="F1098" s="59"/>
      <c r="G1098" s="59"/>
      <c r="H1098" s="59"/>
      <c r="I1098" s="59"/>
      <c r="J1098" s="59"/>
      <c r="K1098" s="59"/>
      <c r="L1098" s="59"/>
      <c r="M1098" s="59"/>
      <c r="N1098" s="59"/>
      <c r="O1098" s="59"/>
      <c r="P1098" s="59"/>
      <c r="Q1098" s="59"/>
      <c r="R1098" s="59"/>
      <c r="S1098" s="59"/>
      <c r="T1098" s="59"/>
      <c r="U1098" s="59"/>
      <c r="V1098" s="59"/>
      <c r="W1098" s="59"/>
      <c r="X1098" s="59"/>
      <c r="Y1098" s="59"/>
      <c r="Z1098" s="59"/>
      <c r="AA1098" s="59"/>
    </row>
    <row r="1099" spans="1:27" ht="40.35" customHeight="1" x14ac:dyDescent="0.25">
      <c r="A1099" s="59"/>
      <c r="B1099" s="59"/>
      <c r="C1099" s="59"/>
      <c r="D1099" s="59"/>
      <c r="E1099" s="59"/>
      <c r="F1099" s="59"/>
      <c r="G1099" s="59"/>
      <c r="H1099" s="59"/>
      <c r="I1099" s="59"/>
      <c r="J1099" s="59"/>
      <c r="K1099" s="59"/>
      <c r="L1099" s="59"/>
      <c r="M1099" s="59"/>
      <c r="N1099" s="59"/>
      <c r="O1099" s="59"/>
      <c r="P1099" s="59"/>
      <c r="Q1099" s="59"/>
      <c r="R1099" s="59"/>
      <c r="S1099" s="59"/>
      <c r="T1099" s="59"/>
      <c r="U1099" s="59"/>
      <c r="V1099" s="59"/>
      <c r="W1099" s="59"/>
      <c r="X1099" s="59"/>
      <c r="Y1099" s="59"/>
      <c r="Z1099" s="59"/>
      <c r="AA1099" s="59"/>
    </row>
    <row r="1100" spans="1:27" ht="40.35" customHeight="1" x14ac:dyDescent="0.25">
      <c r="A1100" s="59"/>
      <c r="B1100" s="59"/>
      <c r="C1100" s="59"/>
      <c r="D1100" s="59"/>
      <c r="E1100" s="59"/>
      <c r="F1100" s="59"/>
      <c r="G1100" s="59"/>
      <c r="H1100" s="59"/>
      <c r="I1100" s="59"/>
      <c r="J1100" s="59"/>
      <c r="K1100" s="59"/>
      <c r="L1100" s="59"/>
      <c r="M1100" s="59"/>
      <c r="N1100" s="59"/>
      <c r="O1100" s="59"/>
      <c r="P1100" s="59"/>
      <c r="Q1100" s="59"/>
      <c r="R1100" s="59"/>
      <c r="S1100" s="59"/>
      <c r="T1100" s="59"/>
      <c r="U1100" s="59"/>
      <c r="V1100" s="59"/>
      <c r="W1100" s="59"/>
      <c r="X1100" s="59"/>
      <c r="Y1100" s="59"/>
      <c r="Z1100" s="59"/>
      <c r="AA1100" s="59"/>
    </row>
    <row r="1101" spans="1:27" ht="40.35" customHeight="1" x14ac:dyDescent="0.25">
      <c r="A1101" s="59"/>
      <c r="B1101" s="59"/>
      <c r="C1101" s="59"/>
      <c r="D1101" s="59"/>
      <c r="E1101" s="59"/>
      <c r="F1101" s="59"/>
      <c r="G1101" s="59"/>
      <c r="H1101" s="59"/>
      <c r="I1101" s="59"/>
      <c r="J1101" s="59"/>
      <c r="K1101" s="59"/>
      <c r="L1101" s="59"/>
      <c r="M1101" s="59"/>
      <c r="N1101" s="59"/>
      <c r="O1101" s="59"/>
      <c r="P1101" s="59"/>
      <c r="Q1101" s="59"/>
      <c r="R1101" s="59"/>
      <c r="S1101" s="59"/>
      <c r="T1101" s="59"/>
      <c r="U1101" s="59"/>
      <c r="V1101" s="59"/>
      <c r="W1101" s="59"/>
      <c r="X1101" s="59"/>
      <c r="Y1101" s="59"/>
      <c r="Z1101" s="59"/>
      <c r="AA1101" s="59"/>
    </row>
    <row r="1102" spans="1:27" ht="40.35" customHeight="1" x14ac:dyDescent="0.25">
      <c r="A1102" s="59"/>
      <c r="B1102" s="59"/>
      <c r="C1102" s="59"/>
      <c r="D1102" s="59"/>
      <c r="E1102" s="59"/>
      <c r="F1102" s="59"/>
      <c r="G1102" s="59"/>
      <c r="H1102" s="59"/>
      <c r="I1102" s="59"/>
      <c r="J1102" s="59"/>
      <c r="K1102" s="59"/>
      <c r="L1102" s="59"/>
      <c r="M1102" s="59"/>
      <c r="N1102" s="59"/>
      <c r="O1102" s="59"/>
      <c r="P1102" s="59"/>
      <c r="Q1102" s="59"/>
      <c r="R1102" s="59"/>
      <c r="S1102" s="59"/>
      <c r="T1102" s="59"/>
      <c r="U1102" s="59"/>
      <c r="V1102" s="59"/>
      <c r="W1102" s="59"/>
      <c r="X1102" s="59"/>
      <c r="Y1102" s="59"/>
      <c r="Z1102" s="59"/>
      <c r="AA1102" s="59"/>
    </row>
    <row r="1103" spans="1:27" ht="40.35" customHeight="1" x14ac:dyDescent="0.25">
      <c r="A1103" s="59"/>
      <c r="B1103" s="59"/>
      <c r="C1103" s="59"/>
      <c r="D1103" s="59"/>
      <c r="E1103" s="59"/>
      <c r="F1103" s="59"/>
      <c r="G1103" s="59"/>
      <c r="H1103" s="59"/>
      <c r="I1103" s="59"/>
      <c r="J1103" s="59"/>
      <c r="K1103" s="59"/>
      <c r="L1103" s="59"/>
      <c r="M1103" s="59"/>
      <c r="N1103" s="59"/>
      <c r="O1103" s="59"/>
      <c r="P1103" s="59"/>
      <c r="Q1103" s="59"/>
      <c r="R1103" s="59"/>
      <c r="S1103" s="59"/>
      <c r="T1103" s="59"/>
      <c r="U1103" s="59"/>
      <c r="V1103" s="59"/>
      <c r="W1103" s="59"/>
      <c r="X1103" s="59"/>
      <c r="Y1103" s="59"/>
      <c r="Z1103" s="59"/>
      <c r="AA1103" s="59"/>
    </row>
    <row r="1104" spans="1:27" ht="40.35" customHeight="1" x14ac:dyDescent="0.25">
      <c r="A1104" s="59"/>
      <c r="B1104" s="59"/>
      <c r="C1104" s="59"/>
      <c r="D1104" s="59"/>
      <c r="E1104" s="59"/>
      <c r="F1104" s="59"/>
      <c r="G1104" s="59"/>
      <c r="H1104" s="59"/>
      <c r="I1104" s="59"/>
      <c r="J1104" s="59"/>
      <c r="K1104" s="59"/>
      <c r="L1104" s="59"/>
      <c r="M1104" s="59"/>
      <c r="N1104" s="59"/>
      <c r="O1104" s="59"/>
      <c r="P1104" s="59"/>
      <c r="Q1104" s="59"/>
      <c r="R1104" s="59"/>
      <c r="S1104" s="59"/>
      <c r="T1104" s="59"/>
      <c r="U1104" s="59"/>
      <c r="V1104" s="59"/>
      <c r="W1104" s="59"/>
      <c r="X1104" s="59"/>
      <c r="Y1104" s="59"/>
      <c r="Z1104" s="59"/>
      <c r="AA1104" s="59"/>
    </row>
    <row r="1105" spans="1:27" ht="40.35" customHeight="1" x14ac:dyDescent="0.25">
      <c r="A1105" s="59"/>
      <c r="B1105" s="59"/>
      <c r="C1105" s="59"/>
      <c r="D1105" s="59"/>
      <c r="E1105" s="59"/>
      <c r="F1105" s="59"/>
      <c r="G1105" s="59"/>
      <c r="H1105" s="59"/>
      <c r="I1105" s="59"/>
      <c r="J1105" s="59"/>
      <c r="K1105" s="59"/>
      <c r="L1105" s="59"/>
      <c r="M1105" s="59"/>
      <c r="N1105" s="59"/>
      <c r="O1105" s="59"/>
      <c r="P1105" s="59"/>
      <c r="Q1105" s="59"/>
      <c r="R1105" s="59"/>
      <c r="S1105" s="59"/>
      <c r="T1105" s="59"/>
      <c r="U1105" s="59"/>
      <c r="V1105" s="59"/>
      <c r="W1105" s="59"/>
      <c r="X1105" s="59"/>
      <c r="Y1105" s="59"/>
      <c r="Z1105" s="59"/>
      <c r="AA1105" s="59"/>
    </row>
    <row r="1106" spans="1:27" ht="40.35" customHeight="1" x14ac:dyDescent="0.25">
      <c r="A1106" s="59"/>
      <c r="B1106" s="59"/>
      <c r="C1106" s="59"/>
      <c r="D1106" s="59"/>
      <c r="E1106" s="59"/>
      <c r="F1106" s="59"/>
      <c r="G1106" s="59"/>
      <c r="H1106" s="59"/>
      <c r="I1106" s="59"/>
      <c r="J1106" s="59"/>
      <c r="K1106" s="59"/>
      <c r="L1106" s="59"/>
      <c r="M1106" s="59"/>
      <c r="N1106" s="59"/>
      <c r="O1106" s="59"/>
      <c r="P1106" s="59"/>
      <c r="Q1106" s="59"/>
      <c r="R1106" s="59"/>
      <c r="S1106" s="59"/>
      <c r="T1106" s="59"/>
      <c r="U1106" s="59"/>
      <c r="V1106" s="59"/>
      <c r="W1106" s="59"/>
      <c r="X1106" s="59"/>
      <c r="Y1106" s="59"/>
      <c r="Z1106" s="59"/>
      <c r="AA1106" s="59"/>
    </row>
    <row r="1107" spans="1:27" ht="40.35" customHeight="1" x14ac:dyDescent="0.25">
      <c r="A1107" s="59"/>
      <c r="B1107" s="59"/>
      <c r="C1107" s="59"/>
      <c r="D1107" s="59"/>
      <c r="E1107" s="59"/>
      <c r="F1107" s="59"/>
      <c r="G1107" s="59"/>
      <c r="H1107" s="59"/>
      <c r="I1107" s="59"/>
      <c r="J1107" s="59"/>
      <c r="K1107" s="59"/>
      <c r="L1107" s="59"/>
      <c r="M1107" s="59"/>
      <c r="N1107" s="59"/>
      <c r="O1107" s="59"/>
      <c r="P1107" s="59"/>
      <c r="Q1107" s="59"/>
      <c r="R1107" s="59"/>
      <c r="S1107" s="59"/>
      <c r="T1107" s="59"/>
      <c r="U1107" s="59"/>
      <c r="V1107" s="59"/>
      <c r="W1107" s="59"/>
      <c r="X1107" s="59"/>
      <c r="Y1107" s="59"/>
      <c r="Z1107" s="59"/>
      <c r="AA1107" s="59"/>
    </row>
    <row r="1108" spans="1:27" ht="40.35" customHeight="1" x14ac:dyDescent="0.25">
      <c r="A1108" s="59"/>
      <c r="B1108" s="59"/>
      <c r="C1108" s="59"/>
      <c r="D1108" s="59"/>
      <c r="E1108" s="59"/>
      <c r="F1108" s="59"/>
      <c r="G1108" s="59"/>
      <c r="H1108" s="59"/>
      <c r="I1108" s="59"/>
      <c r="J1108" s="59"/>
      <c r="K1108" s="59"/>
      <c r="L1108" s="59"/>
      <c r="M1108" s="59"/>
      <c r="N1108" s="59"/>
      <c r="O1108" s="59"/>
      <c r="P1108" s="59"/>
      <c r="Q1108" s="59"/>
      <c r="R1108" s="59"/>
      <c r="S1108" s="59"/>
      <c r="T1108" s="59"/>
      <c r="U1108" s="59"/>
      <c r="V1108" s="59"/>
      <c r="W1108" s="59"/>
      <c r="X1108" s="59"/>
      <c r="Y1108" s="59"/>
      <c r="Z1108" s="59"/>
      <c r="AA1108" s="59"/>
    </row>
    <row r="1109" spans="1:27" ht="40.35" customHeight="1" x14ac:dyDescent="0.25">
      <c r="A1109" s="59"/>
      <c r="B1109" s="59"/>
      <c r="C1109" s="59"/>
      <c r="D1109" s="59"/>
      <c r="E1109" s="59"/>
      <c r="F1109" s="59"/>
      <c r="G1109" s="59"/>
      <c r="H1109" s="59"/>
      <c r="I1109" s="59"/>
      <c r="J1109" s="59"/>
      <c r="K1109" s="59"/>
      <c r="L1109" s="59"/>
      <c r="M1109" s="59"/>
      <c r="N1109" s="59"/>
      <c r="O1109" s="59"/>
      <c r="P1109" s="59"/>
      <c r="Q1109" s="59"/>
      <c r="R1109" s="59"/>
      <c r="S1109" s="59"/>
      <c r="T1109" s="59"/>
      <c r="U1109" s="59"/>
      <c r="V1109" s="59"/>
      <c r="W1109" s="59"/>
      <c r="X1109" s="59"/>
      <c r="Y1109" s="59"/>
      <c r="Z1109" s="59"/>
      <c r="AA1109" s="59"/>
    </row>
    <row r="1110" spans="1:27" ht="40.35" customHeight="1" x14ac:dyDescent="0.25">
      <c r="A1110" s="59"/>
      <c r="B1110" s="59"/>
      <c r="C1110" s="59"/>
      <c r="D1110" s="59"/>
      <c r="E1110" s="59"/>
      <c r="F1110" s="59"/>
      <c r="G1110" s="59"/>
      <c r="H1110" s="59"/>
      <c r="I1110" s="59"/>
      <c r="J1110" s="59"/>
      <c r="K1110" s="59"/>
      <c r="L1110" s="59"/>
      <c r="M1110" s="59"/>
      <c r="N1110" s="59"/>
      <c r="O1110" s="59"/>
      <c r="P1110" s="59"/>
      <c r="Q1110" s="59"/>
      <c r="R1110" s="59"/>
      <c r="S1110" s="59"/>
      <c r="T1110" s="59"/>
      <c r="U1110" s="59"/>
      <c r="V1110" s="59"/>
      <c r="W1110" s="59"/>
      <c r="X1110" s="59"/>
      <c r="Y1110" s="59"/>
      <c r="Z1110" s="59"/>
      <c r="AA1110" s="59"/>
    </row>
    <row r="1111" spans="1:27" ht="40.35" customHeight="1" x14ac:dyDescent="0.25">
      <c r="A1111" s="59"/>
      <c r="B1111" s="59"/>
      <c r="C1111" s="59"/>
      <c r="D1111" s="59"/>
      <c r="E1111" s="59"/>
      <c r="F1111" s="59"/>
      <c r="G1111" s="59"/>
      <c r="H1111" s="59"/>
      <c r="I1111" s="59"/>
      <c r="J1111" s="59"/>
      <c r="K1111" s="59"/>
      <c r="L1111" s="59"/>
      <c r="M1111" s="59"/>
      <c r="N1111" s="59"/>
      <c r="O1111" s="59"/>
      <c r="P1111" s="59"/>
      <c r="Q1111" s="59"/>
      <c r="R1111" s="59"/>
      <c r="S1111" s="59"/>
      <c r="T1111" s="59"/>
      <c r="U1111" s="59"/>
      <c r="V1111" s="59"/>
      <c r="W1111" s="59"/>
      <c r="X1111" s="59"/>
      <c r="Y1111" s="59"/>
      <c r="Z1111" s="59"/>
      <c r="AA1111" s="59"/>
    </row>
    <row r="1112" spans="1:27" ht="40.35" customHeight="1" x14ac:dyDescent="0.25">
      <c r="A1112" s="59"/>
      <c r="B1112" s="59"/>
      <c r="C1112" s="59"/>
      <c r="D1112" s="59"/>
      <c r="E1112" s="59"/>
      <c r="F1112" s="59"/>
      <c r="G1112" s="59"/>
      <c r="H1112" s="59"/>
      <c r="I1112" s="59"/>
      <c r="J1112" s="59"/>
      <c r="K1112" s="59"/>
      <c r="L1112" s="59"/>
      <c r="M1112" s="59"/>
      <c r="N1112" s="59"/>
      <c r="O1112" s="59"/>
      <c r="P1112" s="59"/>
      <c r="Q1112" s="59"/>
      <c r="R1112" s="59"/>
      <c r="S1112" s="59"/>
      <c r="T1112" s="59"/>
      <c r="U1112" s="59"/>
      <c r="V1112" s="59"/>
      <c r="W1112" s="59"/>
      <c r="X1112" s="59"/>
      <c r="Y1112" s="59"/>
      <c r="Z1112" s="59"/>
      <c r="AA1112" s="59"/>
    </row>
    <row r="1113" spans="1:27" ht="40.35" customHeight="1" x14ac:dyDescent="0.25">
      <c r="A1113" s="59"/>
      <c r="B1113" s="59"/>
      <c r="C1113" s="59"/>
      <c r="D1113" s="59"/>
      <c r="E1113" s="59"/>
      <c r="F1113" s="59"/>
      <c r="G1113" s="59"/>
      <c r="H1113" s="59"/>
      <c r="I1113" s="59"/>
      <c r="J1113" s="59"/>
      <c r="K1113" s="59"/>
      <c r="L1113" s="59"/>
      <c r="M1113" s="59"/>
      <c r="N1113" s="59"/>
      <c r="O1113" s="59"/>
      <c r="P1113" s="59"/>
      <c r="Q1113" s="59"/>
      <c r="R1113" s="59"/>
      <c r="S1113" s="59"/>
      <c r="T1113" s="59"/>
      <c r="U1113" s="59"/>
      <c r="V1113" s="59"/>
      <c r="W1113" s="59"/>
      <c r="X1113" s="59"/>
      <c r="Y1113" s="59"/>
      <c r="Z1113" s="59"/>
      <c r="AA1113" s="59"/>
    </row>
    <row r="1114" spans="1:27" ht="40.35" customHeight="1" x14ac:dyDescent="0.25">
      <c r="A1114" s="59"/>
      <c r="B1114" s="59"/>
      <c r="C1114" s="59"/>
      <c r="D1114" s="59"/>
      <c r="E1114" s="59"/>
      <c r="F1114" s="59"/>
      <c r="G1114" s="59"/>
      <c r="H1114" s="59"/>
      <c r="I1114" s="59"/>
      <c r="J1114" s="59"/>
      <c r="K1114" s="59"/>
      <c r="L1114" s="59"/>
      <c r="M1114" s="59"/>
      <c r="N1114" s="59"/>
      <c r="O1114" s="59"/>
      <c r="P1114" s="59"/>
      <c r="Q1114" s="59"/>
      <c r="R1114" s="59"/>
      <c r="S1114" s="59"/>
      <c r="T1114" s="59"/>
      <c r="U1114" s="59"/>
      <c r="V1114" s="59"/>
      <c r="W1114" s="59"/>
      <c r="X1114" s="59"/>
      <c r="Y1114" s="59"/>
      <c r="Z1114" s="59"/>
      <c r="AA1114" s="59"/>
    </row>
    <row r="1115" spans="1:27" ht="40.35" customHeight="1" x14ac:dyDescent="0.25">
      <c r="A1115" s="59"/>
      <c r="B1115" s="59"/>
      <c r="C1115" s="59"/>
      <c r="D1115" s="59"/>
      <c r="E1115" s="59"/>
      <c r="F1115" s="59"/>
      <c r="G1115" s="59"/>
      <c r="H1115" s="59"/>
      <c r="I1115" s="59"/>
      <c r="J1115" s="59"/>
      <c r="K1115" s="59"/>
      <c r="L1115" s="59"/>
      <c r="M1115" s="59"/>
      <c r="N1115" s="59"/>
      <c r="O1115" s="59"/>
      <c r="P1115" s="59"/>
      <c r="Q1115" s="59"/>
      <c r="R1115" s="59"/>
      <c r="S1115" s="59"/>
      <c r="T1115" s="59"/>
      <c r="U1115" s="59"/>
      <c r="V1115" s="59"/>
      <c r="W1115" s="59"/>
      <c r="X1115" s="59"/>
      <c r="Y1115" s="59"/>
      <c r="Z1115" s="59"/>
      <c r="AA1115" s="59"/>
    </row>
    <row r="1116" spans="1:27" ht="40.35" customHeight="1" x14ac:dyDescent="0.25">
      <c r="A1116" s="59"/>
      <c r="B1116" s="59"/>
      <c r="C1116" s="59"/>
      <c r="D1116" s="59"/>
      <c r="E1116" s="59"/>
      <c r="F1116" s="59"/>
      <c r="G1116" s="59"/>
      <c r="H1116" s="59"/>
      <c r="I1116" s="59"/>
      <c r="J1116" s="59"/>
      <c r="K1116" s="59"/>
      <c r="L1116" s="59"/>
      <c r="M1116" s="59"/>
      <c r="N1116" s="59"/>
      <c r="O1116" s="59"/>
      <c r="P1116" s="59"/>
      <c r="Q1116" s="59"/>
      <c r="R1116" s="59"/>
      <c r="S1116" s="59"/>
      <c r="T1116" s="59"/>
      <c r="U1116" s="59"/>
      <c r="V1116" s="59"/>
      <c r="W1116" s="59"/>
      <c r="X1116" s="59"/>
      <c r="Y1116" s="59"/>
      <c r="Z1116" s="59"/>
      <c r="AA1116" s="59"/>
    </row>
    <row r="1117" spans="1:27" ht="40.35" customHeight="1" x14ac:dyDescent="0.25">
      <c r="A1117" s="59"/>
      <c r="B1117" s="59"/>
      <c r="C1117" s="59"/>
      <c r="D1117" s="59"/>
      <c r="E1117" s="59"/>
      <c r="F1117" s="59"/>
      <c r="G1117" s="59"/>
      <c r="H1117" s="59"/>
      <c r="I1117" s="59"/>
      <c r="J1117" s="59"/>
      <c r="K1117" s="59"/>
      <c r="L1117" s="59"/>
      <c r="M1117" s="59"/>
      <c r="N1117" s="59"/>
      <c r="O1117" s="59"/>
      <c r="P1117" s="59"/>
      <c r="Q1117" s="59"/>
      <c r="R1117" s="59"/>
      <c r="S1117" s="59"/>
      <c r="T1117" s="59"/>
      <c r="U1117" s="59"/>
      <c r="V1117" s="59"/>
      <c r="W1117" s="59"/>
      <c r="X1117" s="59"/>
      <c r="Y1117" s="59"/>
      <c r="Z1117" s="59"/>
      <c r="AA1117" s="59"/>
    </row>
    <row r="1118" spans="1:27" ht="40.35" customHeight="1" x14ac:dyDescent="0.25">
      <c r="A1118" s="59"/>
      <c r="B1118" s="59"/>
      <c r="C1118" s="59"/>
      <c r="D1118" s="59"/>
      <c r="E1118" s="59"/>
      <c r="F1118" s="59"/>
      <c r="G1118" s="59"/>
      <c r="H1118" s="59"/>
      <c r="I1118" s="59"/>
      <c r="J1118" s="59"/>
      <c r="K1118" s="59"/>
      <c r="L1118" s="59"/>
      <c r="M1118" s="59"/>
      <c r="N1118" s="59"/>
      <c r="O1118" s="59"/>
      <c r="P1118" s="59"/>
      <c r="Q1118" s="59"/>
      <c r="R1118" s="59"/>
      <c r="S1118" s="59"/>
      <c r="T1118" s="59"/>
      <c r="U1118" s="59"/>
      <c r="V1118" s="59"/>
      <c r="W1118" s="59"/>
      <c r="X1118" s="59"/>
      <c r="Y1118" s="59"/>
      <c r="Z1118" s="59"/>
      <c r="AA1118" s="59"/>
    </row>
    <row r="1119" spans="1:27" ht="40.35" customHeight="1" x14ac:dyDescent="0.25">
      <c r="A1119" s="59"/>
      <c r="B1119" s="59"/>
      <c r="C1119" s="59"/>
      <c r="D1119" s="59"/>
      <c r="E1119" s="59"/>
      <c r="F1119" s="59"/>
      <c r="G1119" s="59"/>
      <c r="H1119" s="59"/>
      <c r="I1119" s="59"/>
      <c r="J1119" s="59"/>
      <c r="K1119" s="59"/>
      <c r="L1119" s="59"/>
      <c r="M1119" s="59"/>
      <c r="N1119" s="59"/>
      <c r="O1119" s="59"/>
      <c r="P1119" s="59"/>
      <c r="Q1119" s="59"/>
      <c r="R1119" s="59"/>
      <c r="S1119" s="59"/>
      <c r="T1119" s="59"/>
      <c r="U1119" s="59"/>
      <c r="V1119" s="59"/>
      <c r="W1119" s="59"/>
      <c r="X1119" s="59"/>
      <c r="Y1119" s="59"/>
      <c r="Z1119" s="59"/>
      <c r="AA1119" s="59"/>
    </row>
    <row r="1120" spans="1:27" ht="40.35" customHeight="1" x14ac:dyDescent="0.25">
      <c r="A1120" s="59"/>
      <c r="B1120" s="59"/>
      <c r="C1120" s="59"/>
      <c r="D1120" s="59"/>
      <c r="E1120" s="59"/>
      <c r="F1120" s="59"/>
      <c r="G1120" s="59"/>
      <c r="H1120" s="59"/>
      <c r="I1120" s="59"/>
      <c r="J1120" s="59"/>
      <c r="K1120" s="59"/>
      <c r="L1120" s="59"/>
      <c r="M1120" s="59"/>
      <c r="N1120" s="59"/>
      <c r="O1120" s="59"/>
      <c r="P1120" s="59"/>
      <c r="Q1120" s="59"/>
      <c r="R1120" s="59"/>
      <c r="S1120" s="59"/>
      <c r="T1120" s="59"/>
      <c r="U1120" s="59"/>
      <c r="V1120" s="59"/>
      <c r="W1120" s="59"/>
      <c r="X1120" s="59"/>
      <c r="Y1120" s="59"/>
      <c r="Z1120" s="59"/>
      <c r="AA1120" s="59"/>
    </row>
    <row r="1121" spans="1:27" ht="40.35" customHeight="1" x14ac:dyDescent="0.25">
      <c r="A1121" s="59"/>
      <c r="B1121" s="59"/>
      <c r="C1121" s="59"/>
      <c r="D1121" s="59"/>
      <c r="E1121" s="59"/>
      <c r="F1121" s="59"/>
      <c r="G1121" s="59"/>
      <c r="H1121" s="59"/>
      <c r="I1121" s="59"/>
      <c r="J1121" s="59"/>
      <c r="K1121" s="59"/>
      <c r="L1121" s="59"/>
      <c r="M1121" s="59"/>
      <c r="N1121" s="59"/>
      <c r="O1121" s="59"/>
      <c r="P1121" s="59"/>
      <c r="Q1121" s="59"/>
      <c r="R1121" s="59"/>
      <c r="S1121" s="59"/>
      <c r="T1121" s="59"/>
      <c r="U1121" s="59"/>
      <c r="V1121" s="59"/>
      <c r="W1121" s="59"/>
      <c r="X1121" s="59"/>
      <c r="Y1121" s="59"/>
      <c r="Z1121" s="59"/>
      <c r="AA1121" s="59"/>
    </row>
    <row r="1122" spans="1:27" ht="40.35" customHeight="1" x14ac:dyDescent="0.25">
      <c r="A1122" s="59"/>
      <c r="B1122" s="59"/>
      <c r="C1122" s="59"/>
      <c r="D1122" s="59"/>
      <c r="E1122" s="59"/>
      <c r="F1122" s="59"/>
      <c r="G1122" s="59"/>
      <c r="H1122" s="59"/>
      <c r="I1122" s="59"/>
      <c r="J1122" s="59"/>
      <c r="K1122" s="59"/>
      <c r="L1122" s="59"/>
      <c r="M1122" s="59"/>
      <c r="N1122" s="59"/>
      <c r="O1122" s="59"/>
      <c r="P1122" s="59"/>
      <c r="Q1122" s="59"/>
      <c r="R1122" s="59"/>
      <c r="S1122" s="59"/>
      <c r="T1122" s="59"/>
      <c r="U1122" s="59"/>
      <c r="V1122" s="59"/>
      <c r="W1122" s="59"/>
      <c r="X1122" s="59"/>
      <c r="Y1122" s="59"/>
      <c r="Z1122" s="59"/>
      <c r="AA1122" s="59"/>
    </row>
    <row r="1123" spans="1:27" ht="40.35" customHeight="1" x14ac:dyDescent="0.25">
      <c r="A1123" s="59"/>
      <c r="B1123" s="59"/>
      <c r="C1123" s="59"/>
      <c r="D1123" s="59"/>
      <c r="E1123" s="59"/>
      <c r="F1123" s="59"/>
      <c r="G1123" s="59"/>
      <c r="H1123" s="59"/>
      <c r="I1123" s="59"/>
      <c r="J1123" s="59"/>
      <c r="K1123" s="59"/>
      <c r="L1123" s="59"/>
      <c r="M1123" s="59"/>
      <c r="N1123" s="59"/>
      <c r="O1123" s="59"/>
      <c r="P1123" s="59"/>
      <c r="Q1123" s="59"/>
      <c r="R1123" s="59"/>
      <c r="S1123" s="59"/>
      <c r="T1123" s="59"/>
      <c r="U1123" s="59"/>
      <c r="V1123" s="59"/>
      <c r="W1123" s="59"/>
      <c r="X1123" s="59"/>
      <c r="Y1123" s="59"/>
      <c r="Z1123" s="59"/>
      <c r="AA1123" s="59"/>
    </row>
    <row r="1124" spans="1:27" ht="40.35" customHeight="1" x14ac:dyDescent="0.25">
      <c r="A1124" s="59"/>
      <c r="B1124" s="59"/>
      <c r="C1124" s="59"/>
      <c r="D1124" s="59"/>
      <c r="E1124" s="59"/>
      <c r="F1124" s="59"/>
      <c r="G1124" s="59"/>
      <c r="H1124" s="59"/>
      <c r="I1124" s="59"/>
      <c r="J1124" s="59"/>
      <c r="K1124" s="59"/>
      <c r="L1124" s="59"/>
      <c r="M1124" s="59"/>
      <c r="N1124" s="59"/>
      <c r="O1124" s="59"/>
      <c r="P1124" s="59"/>
      <c r="Q1124" s="59"/>
      <c r="R1124" s="59"/>
      <c r="S1124" s="59"/>
      <c r="T1124" s="59"/>
      <c r="U1124" s="59"/>
      <c r="V1124" s="59"/>
      <c r="W1124" s="59"/>
      <c r="X1124" s="59"/>
      <c r="Y1124" s="59"/>
      <c r="Z1124" s="59"/>
      <c r="AA1124" s="59"/>
    </row>
    <row r="1125" spans="1:27" ht="40.35" customHeight="1" x14ac:dyDescent="0.25">
      <c r="A1125" s="59"/>
      <c r="B1125" s="59"/>
      <c r="C1125" s="59"/>
      <c r="D1125" s="59"/>
      <c r="E1125" s="59"/>
      <c r="F1125" s="59"/>
      <c r="G1125" s="59"/>
      <c r="H1125" s="59"/>
      <c r="I1125" s="59"/>
      <c r="J1125" s="59"/>
      <c r="K1125" s="59"/>
      <c r="L1125" s="59"/>
      <c r="M1125" s="59"/>
      <c r="N1125" s="59"/>
      <c r="O1125" s="59"/>
      <c r="P1125" s="59"/>
      <c r="Q1125" s="59"/>
      <c r="R1125" s="59"/>
      <c r="S1125" s="59"/>
      <c r="T1125" s="59"/>
      <c r="U1125" s="59"/>
      <c r="V1125" s="59"/>
      <c r="W1125" s="59"/>
      <c r="X1125" s="59"/>
      <c r="Y1125" s="59"/>
      <c r="Z1125" s="59"/>
      <c r="AA1125" s="59"/>
    </row>
    <row r="1126" spans="1:27" ht="40.35" customHeight="1" x14ac:dyDescent="0.25">
      <c r="A1126" s="59"/>
      <c r="B1126" s="59"/>
      <c r="C1126" s="59"/>
      <c r="D1126" s="59"/>
      <c r="E1126" s="59"/>
      <c r="F1126" s="59"/>
      <c r="G1126" s="59"/>
      <c r="H1126" s="59"/>
      <c r="I1126" s="59"/>
      <c r="J1126" s="59"/>
      <c r="K1126" s="59"/>
      <c r="L1126" s="59"/>
      <c r="M1126" s="59"/>
      <c r="N1126" s="59"/>
      <c r="O1126" s="59"/>
      <c r="P1126" s="59"/>
      <c r="Q1126" s="59"/>
      <c r="R1126" s="59"/>
      <c r="S1126" s="59"/>
      <c r="T1126" s="59"/>
      <c r="U1126" s="59"/>
      <c r="V1126" s="59"/>
      <c r="W1126" s="59"/>
      <c r="X1126" s="59"/>
      <c r="Y1126" s="59"/>
      <c r="Z1126" s="59"/>
      <c r="AA1126" s="59"/>
    </row>
    <row r="1127" spans="1:27" ht="40.35" customHeight="1" x14ac:dyDescent="0.25">
      <c r="A1127" s="59"/>
      <c r="B1127" s="59"/>
      <c r="C1127" s="59"/>
      <c r="D1127" s="59"/>
      <c r="E1127" s="59"/>
      <c r="F1127" s="59"/>
      <c r="G1127" s="59"/>
      <c r="H1127" s="59"/>
      <c r="I1127" s="59"/>
      <c r="J1127" s="59"/>
      <c r="K1127" s="59"/>
      <c r="L1127" s="59"/>
      <c r="M1127" s="59"/>
      <c r="N1127" s="59"/>
      <c r="O1127" s="59"/>
      <c r="P1127" s="59"/>
      <c r="Q1127" s="59"/>
      <c r="R1127" s="59"/>
      <c r="S1127" s="59"/>
      <c r="T1127" s="59"/>
      <c r="U1127" s="59"/>
      <c r="V1127" s="59"/>
      <c r="W1127" s="59"/>
      <c r="X1127" s="59"/>
      <c r="Y1127" s="59"/>
      <c r="Z1127" s="59"/>
      <c r="AA1127" s="59"/>
    </row>
    <row r="1128" spans="1:27" ht="40.35" customHeight="1" x14ac:dyDescent="0.25">
      <c r="A1128" s="59"/>
      <c r="B1128" s="59"/>
      <c r="C1128" s="59"/>
      <c r="D1128" s="59"/>
      <c r="E1128" s="59"/>
      <c r="F1128" s="59"/>
      <c r="G1128" s="59"/>
      <c r="H1128" s="59"/>
      <c r="I1128" s="59"/>
      <c r="J1128" s="59"/>
      <c r="K1128" s="59"/>
      <c r="L1128" s="59"/>
      <c r="M1128" s="59"/>
      <c r="N1128" s="59"/>
      <c r="O1128" s="59"/>
      <c r="P1128" s="59"/>
      <c r="Q1128" s="59"/>
      <c r="R1128" s="59"/>
      <c r="S1128" s="59"/>
      <c r="T1128" s="59"/>
      <c r="U1128" s="59"/>
      <c r="V1128" s="59"/>
      <c r="W1128" s="59"/>
      <c r="X1128" s="59"/>
      <c r="Y1128" s="59"/>
      <c r="Z1128" s="59"/>
      <c r="AA1128" s="59"/>
    </row>
    <row r="1129" spans="1:27" ht="40.35" customHeight="1" x14ac:dyDescent="0.25">
      <c r="A1129" s="59"/>
      <c r="B1129" s="59"/>
      <c r="C1129" s="59"/>
      <c r="D1129" s="59"/>
      <c r="E1129" s="59"/>
      <c r="F1129" s="59"/>
      <c r="G1129" s="59"/>
      <c r="H1129" s="59"/>
      <c r="I1129" s="59"/>
      <c r="J1129" s="59"/>
      <c r="K1129" s="59"/>
      <c r="L1129" s="59"/>
      <c r="M1129" s="59"/>
      <c r="N1129" s="59"/>
      <c r="O1129" s="59"/>
      <c r="P1129" s="59"/>
      <c r="Q1129" s="59"/>
      <c r="R1129" s="59"/>
      <c r="S1129" s="59"/>
      <c r="T1129" s="59"/>
      <c r="U1129" s="59"/>
      <c r="V1129" s="59"/>
      <c r="W1129" s="59"/>
      <c r="X1129" s="59"/>
      <c r="Y1129" s="59"/>
      <c r="Z1129" s="59"/>
      <c r="AA1129" s="59"/>
    </row>
    <row r="1130" spans="1:27" ht="40.35" customHeight="1" x14ac:dyDescent="0.25">
      <c r="A1130" s="59"/>
      <c r="B1130" s="59"/>
      <c r="C1130" s="59"/>
      <c r="D1130" s="59"/>
      <c r="E1130" s="59"/>
      <c r="F1130" s="59"/>
      <c r="G1130" s="59"/>
      <c r="H1130" s="59"/>
      <c r="I1130" s="59"/>
      <c r="J1130" s="59"/>
      <c r="K1130" s="59"/>
      <c r="L1130" s="59"/>
      <c r="M1130" s="59"/>
      <c r="N1130" s="59"/>
      <c r="O1130" s="59"/>
      <c r="P1130" s="59"/>
      <c r="Q1130" s="59"/>
      <c r="R1130" s="59"/>
      <c r="S1130" s="59"/>
      <c r="T1130" s="59"/>
      <c r="U1130" s="59"/>
      <c r="V1130" s="59"/>
      <c r="W1130" s="59"/>
      <c r="X1130" s="59"/>
      <c r="Y1130" s="59"/>
      <c r="Z1130" s="59"/>
      <c r="AA1130" s="59"/>
    </row>
    <row r="1131" spans="1:27" ht="40.35" customHeight="1" x14ac:dyDescent="0.25">
      <c r="A1131" s="59"/>
      <c r="B1131" s="59"/>
      <c r="C1131" s="59"/>
      <c r="D1131" s="59"/>
      <c r="E1131" s="59"/>
      <c r="F1131" s="59"/>
      <c r="G1131" s="59"/>
      <c r="H1131" s="59"/>
      <c r="I1131" s="59"/>
      <c r="J1131" s="59"/>
      <c r="K1131" s="59"/>
      <c r="L1131" s="59"/>
      <c r="M1131" s="59"/>
      <c r="N1131" s="59"/>
      <c r="O1131" s="59"/>
      <c r="P1131" s="59"/>
      <c r="Q1131" s="59"/>
      <c r="R1131" s="59"/>
      <c r="S1131" s="59"/>
      <c r="T1131" s="59"/>
      <c r="U1131" s="59"/>
      <c r="V1131" s="59"/>
      <c r="W1131" s="59"/>
      <c r="X1131" s="59"/>
      <c r="Y1131" s="59"/>
      <c r="Z1131" s="59"/>
      <c r="AA1131" s="59"/>
    </row>
    <row r="1132" spans="1:27" ht="40.35" customHeight="1" x14ac:dyDescent="0.25">
      <c r="A1132" s="59"/>
      <c r="B1132" s="59"/>
      <c r="C1132" s="59"/>
      <c r="D1132" s="59"/>
      <c r="E1132" s="59"/>
      <c r="F1132" s="59"/>
      <c r="G1132" s="59"/>
      <c r="H1132" s="59"/>
      <c r="I1132" s="59"/>
      <c r="J1132" s="59"/>
      <c r="K1132" s="59"/>
      <c r="L1132" s="59"/>
      <c r="M1132" s="59"/>
      <c r="N1132" s="59"/>
      <c r="O1132" s="59"/>
      <c r="P1132" s="59"/>
      <c r="Q1132" s="59"/>
      <c r="R1132" s="59"/>
      <c r="S1132" s="59"/>
      <c r="T1132" s="59"/>
      <c r="U1132" s="59"/>
      <c r="V1132" s="59"/>
      <c r="W1132" s="59"/>
      <c r="X1132" s="59"/>
      <c r="Y1132" s="59"/>
      <c r="Z1132" s="59"/>
      <c r="AA1132" s="59"/>
    </row>
    <row r="1133" spans="1:27" ht="40.35" customHeight="1" x14ac:dyDescent="0.25">
      <c r="A1133" s="59"/>
      <c r="B1133" s="59"/>
      <c r="C1133" s="59"/>
      <c r="D1133" s="59"/>
      <c r="E1133" s="59"/>
      <c r="F1133" s="59"/>
      <c r="G1133" s="59"/>
      <c r="H1133" s="59"/>
      <c r="I1133" s="59"/>
      <c r="J1133" s="59"/>
      <c r="K1133" s="59"/>
      <c r="L1133" s="59"/>
      <c r="M1133" s="59"/>
      <c r="N1133" s="59"/>
      <c r="O1133" s="59"/>
      <c r="P1133" s="59"/>
      <c r="Q1133" s="59"/>
      <c r="R1133" s="59"/>
      <c r="S1133" s="59"/>
      <c r="T1133" s="59"/>
      <c r="U1133" s="59"/>
      <c r="V1133" s="59"/>
      <c r="W1133" s="59"/>
      <c r="X1133" s="59"/>
      <c r="Y1133" s="59"/>
      <c r="Z1133" s="59"/>
      <c r="AA1133" s="59"/>
    </row>
    <row r="1134" spans="1:27" ht="40.35" customHeight="1" x14ac:dyDescent="0.25">
      <c r="A1134" s="59"/>
      <c r="B1134" s="59"/>
      <c r="C1134" s="59"/>
      <c r="D1134" s="59"/>
      <c r="E1134" s="59"/>
      <c r="F1134" s="59"/>
      <c r="G1134" s="59"/>
      <c r="H1134" s="59"/>
      <c r="I1134" s="59"/>
      <c r="J1134" s="59"/>
      <c r="K1134" s="59"/>
      <c r="L1134" s="59"/>
      <c r="M1134" s="59"/>
      <c r="N1134" s="59"/>
      <c r="O1134" s="59"/>
      <c r="P1134" s="59"/>
      <c r="Q1134" s="59"/>
      <c r="R1134" s="59"/>
      <c r="S1134" s="59"/>
      <c r="T1134" s="59"/>
      <c r="U1134" s="59"/>
      <c r="V1134" s="59"/>
      <c r="W1134" s="59"/>
      <c r="X1134" s="59"/>
      <c r="Y1134" s="59"/>
      <c r="Z1134" s="59"/>
      <c r="AA1134" s="59"/>
    </row>
    <row r="1135" spans="1:27" ht="40.35" customHeight="1" x14ac:dyDescent="0.25">
      <c r="A1135" s="59"/>
      <c r="B1135" s="59"/>
      <c r="C1135" s="59"/>
      <c r="D1135" s="59"/>
      <c r="E1135" s="59"/>
      <c r="F1135" s="59"/>
      <c r="G1135" s="59"/>
      <c r="H1135" s="59"/>
      <c r="I1135" s="59"/>
      <c r="J1135" s="59"/>
      <c r="K1135" s="59"/>
      <c r="L1135" s="59"/>
      <c r="M1135" s="59"/>
      <c r="N1135" s="59"/>
      <c r="O1135" s="59"/>
      <c r="P1135" s="59"/>
      <c r="Q1135" s="59"/>
      <c r="R1135" s="59"/>
      <c r="S1135" s="59"/>
      <c r="T1135" s="59"/>
      <c r="U1135" s="59"/>
      <c r="V1135" s="59"/>
      <c r="W1135" s="59"/>
      <c r="X1135" s="59"/>
      <c r="Y1135" s="59"/>
      <c r="Z1135" s="59"/>
      <c r="AA1135" s="59"/>
    </row>
    <row r="1136" spans="1:27" ht="40.35" customHeight="1" x14ac:dyDescent="0.25">
      <c r="A1136" s="59"/>
      <c r="B1136" s="59"/>
      <c r="C1136" s="59"/>
      <c r="D1136" s="59"/>
      <c r="E1136" s="59"/>
      <c r="F1136" s="59"/>
      <c r="G1136" s="59"/>
      <c r="H1136" s="59"/>
      <c r="I1136" s="59"/>
      <c r="J1136" s="59"/>
      <c r="K1136" s="59"/>
      <c r="L1136" s="59"/>
      <c r="M1136" s="59"/>
      <c r="N1136" s="59"/>
      <c r="O1136" s="59"/>
      <c r="P1136" s="59"/>
      <c r="Q1136" s="59"/>
      <c r="R1136" s="59"/>
      <c r="S1136" s="59"/>
      <c r="T1136" s="59"/>
      <c r="U1136" s="59"/>
      <c r="V1136" s="59"/>
      <c r="W1136" s="59"/>
      <c r="X1136" s="59"/>
      <c r="Y1136" s="59"/>
      <c r="Z1136" s="59"/>
      <c r="AA1136" s="59"/>
    </row>
    <row r="1137" spans="1:27" ht="40.35" customHeight="1" x14ac:dyDescent="0.25">
      <c r="A1137" s="59"/>
      <c r="B1137" s="59"/>
      <c r="C1137" s="59"/>
      <c r="D1137" s="59"/>
      <c r="E1137" s="59"/>
      <c r="F1137" s="59"/>
      <c r="G1137" s="59"/>
      <c r="H1137" s="59"/>
      <c r="I1137" s="59"/>
      <c r="J1137" s="59"/>
      <c r="K1137" s="59"/>
      <c r="L1137" s="59"/>
      <c r="M1137" s="59"/>
      <c r="N1137" s="59"/>
      <c r="O1137" s="59"/>
      <c r="P1137" s="59"/>
      <c r="Q1137" s="59"/>
      <c r="R1137" s="59"/>
      <c r="S1137" s="59"/>
      <c r="T1137" s="59"/>
      <c r="U1137" s="59"/>
      <c r="V1137" s="59"/>
      <c r="W1137" s="59"/>
      <c r="X1137" s="59"/>
      <c r="Y1137" s="59"/>
      <c r="Z1137" s="59"/>
      <c r="AA1137" s="59"/>
    </row>
    <row r="1138" spans="1:27" ht="40.35" customHeight="1" x14ac:dyDescent="0.25">
      <c r="A1138" s="59"/>
      <c r="B1138" s="59"/>
      <c r="C1138" s="59"/>
      <c r="D1138" s="59"/>
      <c r="E1138" s="59"/>
      <c r="F1138" s="59"/>
      <c r="G1138" s="59"/>
      <c r="H1138" s="59"/>
      <c r="I1138" s="59"/>
      <c r="J1138" s="59"/>
      <c r="K1138" s="59"/>
      <c r="L1138" s="59"/>
      <c r="M1138" s="59"/>
      <c r="N1138" s="59"/>
      <c r="O1138" s="59"/>
      <c r="P1138" s="59"/>
      <c r="Q1138" s="59"/>
      <c r="R1138" s="59"/>
      <c r="S1138" s="59"/>
      <c r="T1138" s="59"/>
      <c r="U1138" s="59"/>
      <c r="V1138" s="59"/>
      <c r="W1138" s="59"/>
      <c r="X1138" s="59"/>
      <c r="Y1138" s="59"/>
      <c r="Z1138" s="59"/>
      <c r="AA1138" s="59"/>
    </row>
    <row r="1139" spans="1:27" ht="40.35" customHeight="1" x14ac:dyDescent="0.25">
      <c r="A1139" s="59"/>
      <c r="B1139" s="59"/>
      <c r="C1139" s="59"/>
      <c r="D1139" s="59"/>
      <c r="E1139" s="59"/>
      <c r="F1139" s="59"/>
      <c r="G1139" s="59"/>
      <c r="H1139" s="59"/>
      <c r="I1139" s="59"/>
      <c r="J1139" s="59"/>
      <c r="K1139" s="59"/>
      <c r="L1139" s="59"/>
      <c r="M1139" s="59"/>
      <c r="N1139" s="59"/>
      <c r="O1139" s="59"/>
      <c r="P1139" s="59"/>
      <c r="Q1139" s="59"/>
      <c r="R1139" s="59"/>
      <c r="S1139" s="59"/>
      <c r="T1139" s="59"/>
      <c r="U1139" s="59"/>
      <c r="V1139" s="59"/>
      <c r="W1139" s="59"/>
      <c r="X1139" s="59"/>
      <c r="Y1139" s="59"/>
      <c r="Z1139" s="59"/>
      <c r="AA1139" s="59"/>
    </row>
    <row r="1140" spans="1:27" ht="40.35" customHeight="1" x14ac:dyDescent="0.25">
      <c r="A1140" s="59"/>
      <c r="B1140" s="59"/>
      <c r="C1140" s="59"/>
      <c r="D1140" s="59"/>
      <c r="E1140" s="59"/>
      <c r="F1140" s="59"/>
      <c r="G1140" s="59"/>
      <c r="H1140" s="59"/>
      <c r="I1140" s="59"/>
      <c r="J1140" s="59"/>
      <c r="K1140" s="59"/>
      <c r="L1140" s="59"/>
      <c r="M1140" s="59"/>
      <c r="N1140" s="59"/>
      <c r="O1140" s="59"/>
      <c r="P1140" s="59"/>
      <c r="Q1140" s="59"/>
      <c r="R1140" s="59"/>
      <c r="S1140" s="59"/>
      <c r="T1140" s="59"/>
      <c r="U1140" s="59"/>
      <c r="V1140" s="59"/>
      <c r="W1140" s="59"/>
      <c r="X1140" s="59"/>
      <c r="Y1140" s="59"/>
      <c r="Z1140" s="59"/>
      <c r="AA1140" s="59"/>
    </row>
    <row r="1141" spans="1:27" ht="40.35" customHeight="1" x14ac:dyDescent="0.25">
      <c r="A1141" s="59"/>
      <c r="B1141" s="59"/>
      <c r="C1141" s="59"/>
      <c r="D1141" s="59"/>
      <c r="E1141" s="59"/>
      <c r="F1141" s="59"/>
      <c r="G1141" s="59"/>
      <c r="H1141" s="59"/>
      <c r="I1141" s="59"/>
      <c r="J1141" s="59"/>
      <c r="K1141" s="59"/>
      <c r="L1141" s="59"/>
      <c r="M1141" s="59"/>
      <c r="N1141" s="59"/>
      <c r="O1141" s="59"/>
      <c r="P1141" s="59"/>
      <c r="Q1141" s="59"/>
      <c r="R1141" s="59"/>
      <c r="S1141" s="59"/>
      <c r="T1141" s="59"/>
      <c r="U1141" s="59"/>
      <c r="V1141" s="59"/>
      <c r="W1141" s="59"/>
      <c r="X1141" s="59"/>
      <c r="Y1141" s="59"/>
      <c r="Z1141" s="59"/>
      <c r="AA1141" s="59"/>
    </row>
    <row r="1142" spans="1:27" ht="40.35" customHeight="1" x14ac:dyDescent="0.25">
      <c r="A1142" s="59"/>
      <c r="B1142" s="59"/>
      <c r="C1142" s="59"/>
      <c r="D1142" s="59"/>
      <c r="E1142" s="59"/>
      <c r="F1142" s="59"/>
      <c r="G1142" s="59"/>
      <c r="H1142" s="59"/>
      <c r="I1142" s="59"/>
      <c r="J1142" s="59"/>
      <c r="K1142" s="59"/>
      <c r="L1142" s="59"/>
      <c r="M1142" s="59"/>
      <c r="N1142" s="59"/>
      <c r="O1142" s="59"/>
      <c r="P1142" s="59"/>
      <c r="Q1142" s="59"/>
      <c r="R1142" s="59"/>
      <c r="S1142" s="59"/>
      <c r="T1142" s="59"/>
      <c r="U1142" s="59"/>
      <c r="V1142" s="59"/>
      <c r="W1142" s="59"/>
      <c r="X1142" s="59"/>
      <c r="Y1142" s="59"/>
      <c r="Z1142" s="59"/>
      <c r="AA1142" s="59"/>
    </row>
    <row r="1143" spans="1:27" ht="40.35" customHeight="1" x14ac:dyDescent="0.25">
      <c r="A1143" s="59"/>
      <c r="B1143" s="59"/>
      <c r="C1143" s="59"/>
      <c r="D1143" s="59"/>
      <c r="E1143" s="59"/>
      <c r="F1143" s="59"/>
      <c r="G1143" s="59"/>
      <c r="H1143" s="59"/>
      <c r="I1143" s="59"/>
      <c r="J1143" s="59"/>
      <c r="K1143" s="59"/>
      <c r="L1143" s="59"/>
      <c r="M1143" s="59"/>
      <c r="N1143" s="59"/>
      <c r="O1143" s="59"/>
      <c r="P1143" s="59"/>
      <c r="Q1143" s="59"/>
      <c r="R1143" s="59"/>
      <c r="S1143" s="59"/>
      <c r="T1143" s="59"/>
      <c r="U1143" s="59"/>
      <c r="V1143" s="59"/>
      <c r="W1143" s="59"/>
      <c r="X1143" s="59"/>
      <c r="Y1143" s="59"/>
      <c r="Z1143" s="59"/>
      <c r="AA1143" s="59"/>
    </row>
    <row r="1144" spans="1:27" ht="40.35" customHeight="1" x14ac:dyDescent="0.25">
      <c r="A1144" s="59"/>
      <c r="B1144" s="59"/>
      <c r="C1144" s="59"/>
      <c r="D1144" s="59"/>
      <c r="E1144" s="59"/>
      <c r="F1144" s="59"/>
      <c r="G1144" s="59"/>
      <c r="H1144" s="59"/>
      <c r="I1144" s="59"/>
      <c r="J1144" s="59"/>
      <c r="K1144" s="59"/>
      <c r="L1144" s="59"/>
      <c r="M1144" s="59"/>
      <c r="N1144" s="59"/>
      <c r="O1144" s="59"/>
      <c r="P1144" s="59"/>
      <c r="Q1144" s="59"/>
      <c r="R1144" s="59"/>
      <c r="S1144" s="59"/>
      <c r="T1144" s="59"/>
      <c r="U1144" s="59"/>
      <c r="V1144" s="59"/>
      <c r="W1144" s="59"/>
      <c r="X1144" s="59"/>
      <c r="Y1144" s="59"/>
      <c r="Z1144" s="59"/>
      <c r="AA1144" s="59"/>
    </row>
    <row r="1145" spans="1:27" ht="40.35" customHeight="1" x14ac:dyDescent="0.25">
      <c r="A1145" s="59"/>
      <c r="B1145" s="59"/>
      <c r="C1145" s="59"/>
      <c r="D1145" s="59"/>
      <c r="E1145" s="59"/>
      <c r="F1145" s="59"/>
      <c r="G1145" s="59"/>
      <c r="H1145" s="59"/>
      <c r="I1145" s="59"/>
      <c r="J1145" s="59"/>
      <c r="K1145" s="59"/>
      <c r="L1145" s="59"/>
      <c r="M1145" s="59"/>
      <c r="N1145" s="59"/>
      <c r="O1145" s="59"/>
      <c r="P1145" s="59"/>
      <c r="Q1145" s="59"/>
      <c r="R1145" s="59"/>
      <c r="S1145" s="59"/>
      <c r="T1145" s="59"/>
      <c r="U1145" s="59"/>
      <c r="V1145" s="59"/>
      <c r="W1145" s="59"/>
      <c r="X1145" s="59"/>
      <c r="Y1145" s="59"/>
      <c r="Z1145" s="59"/>
      <c r="AA1145" s="59"/>
    </row>
    <row r="1146" spans="1:27" ht="40.35" customHeight="1" x14ac:dyDescent="0.25">
      <c r="A1146" s="59"/>
      <c r="B1146" s="59"/>
      <c r="C1146" s="59"/>
      <c r="D1146" s="59"/>
      <c r="E1146" s="59"/>
      <c r="F1146" s="59"/>
      <c r="G1146" s="59"/>
      <c r="H1146" s="59"/>
      <c r="I1146" s="59"/>
      <c r="J1146" s="59"/>
      <c r="K1146" s="59"/>
      <c r="L1146" s="59"/>
      <c r="M1146" s="59"/>
      <c r="N1146" s="59"/>
      <c r="O1146" s="59"/>
      <c r="P1146" s="59"/>
      <c r="Q1146" s="59"/>
      <c r="R1146" s="59"/>
      <c r="S1146" s="59"/>
      <c r="T1146" s="59"/>
      <c r="U1146" s="59"/>
      <c r="V1146" s="59"/>
      <c r="W1146" s="59"/>
      <c r="X1146" s="59"/>
      <c r="Y1146" s="59"/>
      <c r="Z1146" s="59"/>
      <c r="AA1146" s="59"/>
    </row>
    <row r="1147" spans="1:27" ht="40.35" customHeight="1" x14ac:dyDescent="0.25">
      <c r="A1147" s="59"/>
      <c r="B1147" s="59"/>
      <c r="C1147" s="59"/>
      <c r="D1147" s="59"/>
      <c r="E1147" s="59"/>
      <c r="F1147" s="59"/>
      <c r="G1147" s="59"/>
      <c r="H1147" s="59"/>
      <c r="I1147" s="59"/>
      <c r="J1147" s="59"/>
      <c r="K1147" s="59"/>
      <c r="L1147" s="59"/>
      <c r="M1147" s="59"/>
      <c r="N1147" s="59"/>
      <c r="O1147" s="59"/>
      <c r="P1147" s="59"/>
      <c r="Q1147" s="59"/>
      <c r="R1147" s="59"/>
      <c r="S1147" s="59"/>
      <c r="T1147" s="59"/>
      <c r="U1147" s="59"/>
      <c r="V1147" s="59"/>
      <c r="W1147" s="59"/>
      <c r="X1147" s="59"/>
      <c r="Y1147" s="59"/>
      <c r="Z1147" s="59"/>
      <c r="AA1147" s="59"/>
    </row>
    <row r="1148" spans="1:27" ht="40.35" customHeight="1" x14ac:dyDescent="0.25">
      <c r="A1148" s="59"/>
      <c r="B1148" s="59"/>
      <c r="C1148" s="59"/>
      <c r="D1148" s="59"/>
      <c r="E1148" s="59"/>
      <c r="F1148" s="59"/>
      <c r="G1148" s="59"/>
      <c r="H1148" s="59"/>
      <c r="I1148" s="59"/>
      <c r="J1148" s="59"/>
      <c r="K1148" s="59"/>
      <c r="L1148" s="59"/>
      <c r="M1148" s="59"/>
      <c r="N1148" s="59"/>
      <c r="O1148" s="59"/>
      <c r="P1148" s="59"/>
      <c r="Q1148" s="59"/>
      <c r="R1148" s="59"/>
      <c r="S1148" s="59"/>
      <c r="T1148" s="59"/>
      <c r="U1148" s="59"/>
      <c r="V1148" s="59"/>
      <c r="W1148" s="59"/>
      <c r="X1148" s="59"/>
      <c r="Y1148" s="59"/>
      <c r="Z1148" s="59"/>
      <c r="AA1148" s="59"/>
    </row>
    <row r="1149" spans="1:27" ht="40.35" customHeight="1" x14ac:dyDescent="0.25">
      <c r="A1149" s="59"/>
      <c r="B1149" s="59"/>
      <c r="C1149" s="59"/>
      <c r="D1149" s="59"/>
      <c r="E1149" s="59"/>
      <c r="F1149" s="59"/>
      <c r="G1149" s="59"/>
      <c r="H1149" s="59"/>
      <c r="I1149" s="59"/>
      <c r="J1149" s="59"/>
      <c r="K1149" s="59"/>
      <c r="L1149" s="59"/>
      <c r="M1149" s="59"/>
      <c r="N1149" s="59"/>
      <c r="O1149" s="59"/>
      <c r="P1149" s="59"/>
      <c r="Q1149" s="59"/>
      <c r="R1149" s="59"/>
      <c r="S1149" s="59"/>
      <c r="T1149" s="59"/>
      <c r="U1149" s="59"/>
      <c r="V1149" s="59"/>
      <c r="W1149" s="59"/>
      <c r="X1149" s="59"/>
      <c r="Y1149" s="59"/>
      <c r="Z1149" s="59"/>
      <c r="AA1149" s="59"/>
    </row>
    <row r="1150" spans="1:27" ht="40.35" customHeight="1" x14ac:dyDescent="0.25">
      <c r="A1150" s="59"/>
      <c r="B1150" s="59"/>
      <c r="C1150" s="59"/>
      <c r="D1150" s="59"/>
      <c r="E1150" s="59"/>
      <c r="F1150" s="59"/>
      <c r="G1150" s="59"/>
      <c r="H1150" s="59"/>
      <c r="I1150" s="59"/>
      <c r="J1150" s="59"/>
      <c r="K1150" s="59"/>
      <c r="L1150" s="59"/>
      <c r="M1150" s="59"/>
      <c r="N1150" s="59"/>
      <c r="O1150" s="59"/>
      <c r="P1150" s="59"/>
      <c r="Q1150" s="59"/>
      <c r="R1150" s="59"/>
      <c r="S1150" s="59"/>
      <c r="T1150" s="59"/>
      <c r="U1150" s="59"/>
      <c r="V1150" s="59"/>
      <c r="W1150" s="59"/>
      <c r="X1150" s="59"/>
      <c r="Y1150" s="59"/>
      <c r="Z1150" s="59"/>
      <c r="AA1150" s="59"/>
    </row>
    <row r="1151" spans="1:27" ht="40.35" customHeight="1" x14ac:dyDescent="0.25">
      <c r="A1151" s="59"/>
      <c r="B1151" s="59"/>
      <c r="C1151" s="59"/>
      <c r="D1151" s="59"/>
      <c r="E1151" s="59"/>
      <c r="F1151" s="59"/>
      <c r="G1151" s="59"/>
      <c r="H1151" s="59"/>
      <c r="I1151" s="59"/>
      <c r="J1151" s="59"/>
      <c r="K1151" s="59"/>
      <c r="L1151" s="59"/>
      <c r="M1151" s="59"/>
      <c r="N1151" s="59"/>
      <c r="O1151" s="59"/>
      <c r="P1151" s="59"/>
      <c r="Q1151" s="59"/>
      <c r="R1151" s="59"/>
      <c r="S1151" s="59"/>
      <c r="T1151" s="59"/>
      <c r="U1151" s="59"/>
      <c r="V1151" s="59"/>
      <c r="W1151" s="59"/>
      <c r="X1151" s="59"/>
      <c r="Y1151" s="59"/>
      <c r="Z1151" s="59"/>
      <c r="AA1151" s="59"/>
    </row>
    <row r="1152" spans="1:27" ht="40.35" customHeight="1" x14ac:dyDescent="0.25">
      <c r="A1152" s="59"/>
      <c r="B1152" s="59"/>
      <c r="C1152" s="59"/>
      <c r="D1152" s="59"/>
      <c r="E1152" s="59"/>
      <c r="F1152" s="59"/>
      <c r="G1152" s="59"/>
      <c r="H1152" s="59"/>
      <c r="I1152" s="59"/>
      <c r="J1152" s="59"/>
      <c r="K1152" s="59"/>
      <c r="L1152" s="59"/>
      <c r="M1152" s="59"/>
      <c r="N1152" s="59"/>
      <c r="O1152" s="59"/>
      <c r="P1152" s="59"/>
      <c r="Q1152" s="59"/>
      <c r="R1152" s="59"/>
      <c r="S1152" s="59"/>
      <c r="T1152" s="59"/>
      <c r="U1152" s="59"/>
      <c r="V1152" s="59"/>
      <c r="W1152" s="59"/>
      <c r="X1152" s="59"/>
      <c r="Y1152" s="59"/>
      <c r="Z1152" s="59"/>
      <c r="AA1152" s="59"/>
    </row>
    <row r="1153" spans="1:27" ht="40.35" customHeight="1" x14ac:dyDescent="0.25">
      <c r="A1153" s="59"/>
      <c r="B1153" s="59"/>
      <c r="C1153" s="59"/>
      <c r="D1153" s="59"/>
      <c r="E1153" s="59"/>
      <c r="F1153" s="59"/>
      <c r="G1153" s="59"/>
      <c r="H1153" s="59"/>
      <c r="I1153" s="59"/>
      <c r="J1153" s="59"/>
      <c r="K1153" s="59"/>
      <c r="L1153" s="59"/>
      <c r="M1153" s="59"/>
      <c r="N1153" s="59"/>
      <c r="O1153" s="59"/>
      <c r="P1153" s="59"/>
      <c r="Q1153" s="59"/>
      <c r="R1153" s="59"/>
      <c r="S1153" s="59"/>
      <c r="T1153" s="59"/>
      <c r="U1153" s="59"/>
      <c r="V1153" s="59"/>
      <c r="W1153" s="59"/>
      <c r="X1153" s="59"/>
      <c r="Y1153" s="59"/>
      <c r="Z1153" s="59"/>
      <c r="AA1153" s="59"/>
    </row>
    <row r="1154" spans="1:27" ht="40.35" customHeight="1" x14ac:dyDescent="0.25">
      <c r="A1154" s="59"/>
      <c r="B1154" s="59"/>
      <c r="C1154" s="59"/>
      <c r="D1154" s="59"/>
      <c r="E1154" s="59"/>
      <c r="F1154" s="59"/>
      <c r="G1154" s="59"/>
      <c r="H1154" s="59"/>
      <c r="I1154" s="59"/>
      <c r="J1154" s="59"/>
      <c r="K1154" s="59"/>
      <c r="L1154" s="59"/>
      <c r="M1154" s="59"/>
      <c r="N1154" s="59"/>
      <c r="O1154" s="59"/>
      <c r="P1154" s="59"/>
      <c r="Q1154" s="59"/>
      <c r="R1154" s="59"/>
      <c r="S1154" s="59"/>
      <c r="T1154" s="59"/>
      <c r="U1154" s="59"/>
      <c r="V1154" s="59"/>
      <c r="W1154" s="59"/>
      <c r="X1154" s="59"/>
      <c r="Y1154" s="59"/>
      <c r="Z1154" s="59"/>
      <c r="AA1154" s="59"/>
    </row>
    <row r="1155" spans="1:27" ht="40.35" customHeight="1" x14ac:dyDescent="0.25">
      <c r="A1155" s="59"/>
      <c r="B1155" s="59"/>
      <c r="C1155" s="59"/>
      <c r="D1155" s="59"/>
      <c r="E1155" s="59"/>
      <c r="F1155" s="59"/>
      <c r="G1155" s="59"/>
      <c r="H1155" s="59"/>
      <c r="I1155" s="59"/>
      <c r="J1155" s="59"/>
      <c r="K1155" s="59"/>
      <c r="L1155" s="59"/>
      <c r="M1155" s="59"/>
      <c r="N1155" s="59"/>
      <c r="O1155" s="59"/>
      <c r="P1155" s="59"/>
      <c r="Q1155" s="59"/>
      <c r="R1155" s="59"/>
      <c r="S1155" s="59"/>
      <c r="T1155" s="59"/>
      <c r="U1155" s="59"/>
      <c r="V1155" s="59"/>
      <c r="W1155" s="59"/>
      <c r="X1155" s="59"/>
      <c r="Y1155" s="59"/>
      <c r="Z1155" s="59"/>
      <c r="AA1155" s="59"/>
    </row>
    <row r="1156" spans="1:27" ht="40.35" customHeight="1" x14ac:dyDescent="0.25">
      <c r="A1156" s="59"/>
      <c r="B1156" s="59"/>
      <c r="C1156" s="59"/>
      <c r="D1156" s="59"/>
      <c r="E1156" s="59"/>
      <c r="F1156" s="59"/>
      <c r="G1156" s="59"/>
      <c r="H1156" s="59"/>
      <c r="I1156" s="59"/>
      <c r="J1156" s="59"/>
      <c r="K1156" s="59"/>
      <c r="L1156" s="59"/>
      <c r="M1156" s="59"/>
      <c r="N1156" s="59"/>
      <c r="O1156" s="59"/>
      <c r="P1156" s="59"/>
      <c r="Q1156" s="59"/>
      <c r="R1156" s="59"/>
      <c r="S1156" s="59"/>
      <c r="T1156" s="59"/>
      <c r="U1156" s="59"/>
      <c r="V1156" s="59"/>
      <c r="W1156" s="59"/>
      <c r="X1156" s="59"/>
      <c r="Y1156" s="59"/>
      <c r="Z1156" s="59"/>
      <c r="AA1156" s="59"/>
    </row>
    <row r="1157" spans="1:27" ht="40.35" customHeight="1" x14ac:dyDescent="0.25">
      <c r="A1157" s="59"/>
      <c r="B1157" s="59"/>
      <c r="C1157" s="59"/>
      <c r="D1157" s="59"/>
      <c r="E1157" s="59"/>
      <c r="F1157" s="59"/>
      <c r="G1157" s="59"/>
      <c r="H1157" s="59"/>
      <c r="I1157" s="59"/>
      <c r="J1157" s="59"/>
      <c r="K1157" s="59"/>
      <c r="L1157" s="59"/>
      <c r="M1157" s="59"/>
      <c r="N1157" s="59"/>
      <c r="O1157" s="59"/>
      <c r="P1157" s="59"/>
      <c r="Q1157" s="59"/>
      <c r="R1157" s="59"/>
      <c r="S1157" s="59"/>
      <c r="T1157" s="59"/>
      <c r="U1157" s="59"/>
      <c r="V1157" s="59"/>
      <c r="W1157" s="59"/>
      <c r="X1157" s="59"/>
      <c r="Y1157" s="59"/>
      <c r="Z1157" s="59"/>
      <c r="AA1157" s="59"/>
    </row>
    <row r="1158" spans="1:27" ht="40.35" customHeight="1" x14ac:dyDescent="0.25">
      <c r="A1158" s="59"/>
      <c r="B1158" s="59"/>
      <c r="C1158" s="59"/>
      <c r="D1158" s="59"/>
      <c r="E1158" s="59"/>
      <c r="F1158" s="59"/>
      <c r="G1158" s="59"/>
      <c r="H1158" s="59"/>
      <c r="I1158" s="59"/>
      <c r="J1158" s="59"/>
      <c r="K1158" s="59"/>
      <c r="L1158" s="59"/>
      <c r="M1158" s="59"/>
      <c r="N1158" s="59"/>
      <c r="O1158" s="59"/>
      <c r="P1158" s="59"/>
      <c r="Q1158" s="59"/>
      <c r="R1158" s="59"/>
      <c r="S1158" s="59"/>
      <c r="T1158" s="59"/>
      <c r="U1158" s="59"/>
      <c r="V1158" s="59"/>
      <c r="W1158" s="59"/>
      <c r="X1158" s="59"/>
      <c r="Y1158" s="59"/>
      <c r="Z1158" s="59"/>
      <c r="AA1158" s="59"/>
    </row>
    <row r="1159" spans="1:27" ht="40.35" customHeight="1" x14ac:dyDescent="0.25">
      <c r="A1159" s="59"/>
      <c r="B1159" s="59"/>
      <c r="C1159" s="59"/>
      <c r="D1159" s="59"/>
      <c r="E1159" s="59"/>
      <c r="F1159" s="59"/>
      <c r="G1159" s="59"/>
      <c r="H1159" s="59"/>
      <c r="I1159" s="59"/>
      <c r="J1159" s="59"/>
      <c r="K1159" s="59"/>
      <c r="L1159" s="59"/>
      <c r="M1159" s="59"/>
      <c r="N1159" s="59"/>
      <c r="O1159" s="59"/>
      <c r="P1159" s="59"/>
      <c r="Q1159" s="59"/>
      <c r="R1159" s="59"/>
      <c r="S1159" s="59"/>
      <c r="T1159" s="59"/>
      <c r="U1159" s="59"/>
      <c r="V1159" s="59"/>
      <c r="W1159" s="59"/>
      <c r="X1159" s="59"/>
      <c r="Y1159" s="59"/>
      <c r="Z1159" s="59"/>
      <c r="AA1159" s="59"/>
    </row>
    <row r="1160" spans="1:27" ht="40.35" customHeight="1" x14ac:dyDescent="0.25">
      <c r="A1160" s="59"/>
      <c r="B1160" s="59"/>
      <c r="C1160" s="59"/>
      <c r="D1160" s="59"/>
      <c r="E1160" s="59"/>
      <c r="F1160" s="59"/>
      <c r="G1160" s="59"/>
      <c r="H1160" s="59"/>
      <c r="I1160" s="59"/>
      <c r="J1160" s="59"/>
      <c r="K1160" s="59"/>
      <c r="L1160" s="59"/>
      <c r="M1160" s="59"/>
      <c r="N1160" s="59"/>
      <c r="O1160" s="59"/>
      <c r="P1160" s="59"/>
      <c r="Q1160" s="59"/>
      <c r="R1160" s="59"/>
      <c r="S1160" s="59"/>
      <c r="T1160" s="59"/>
      <c r="U1160" s="59"/>
      <c r="V1160" s="59"/>
      <c r="W1160" s="59"/>
      <c r="X1160" s="59"/>
      <c r="Y1160" s="59"/>
      <c r="Z1160" s="59"/>
      <c r="AA1160" s="59"/>
    </row>
    <row r="1161" spans="1:27" ht="40.35" customHeight="1" x14ac:dyDescent="0.25">
      <c r="A1161" s="59"/>
      <c r="B1161" s="59"/>
      <c r="C1161" s="59"/>
      <c r="D1161" s="59"/>
      <c r="E1161" s="59"/>
      <c r="F1161" s="59"/>
      <c r="G1161" s="59"/>
      <c r="H1161" s="59"/>
      <c r="I1161" s="59"/>
      <c r="J1161" s="59"/>
      <c r="K1161" s="59"/>
      <c r="L1161" s="59"/>
      <c r="M1161" s="59"/>
      <c r="N1161" s="59"/>
      <c r="O1161" s="59"/>
      <c r="P1161" s="59"/>
      <c r="Q1161" s="59"/>
      <c r="R1161" s="59"/>
      <c r="S1161" s="59"/>
      <c r="T1161" s="59"/>
      <c r="U1161" s="59"/>
      <c r="V1161" s="59"/>
      <c r="W1161" s="59"/>
      <c r="X1161" s="59"/>
      <c r="Y1161" s="59"/>
      <c r="Z1161" s="59"/>
      <c r="AA1161" s="59"/>
    </row>
    <row r="1162" spans="1:27" ht="40.35" customHeight="1" x14ac:dyDescent="0.25">
      <c r="A1162" s="59"/>
      <c r="B1162" s="59"/>
      <c r="C1162" s="59"/>
      <c r="D1162" s="59"/>
      <c r="E1162" s="59"/>
      <c r="F1162" s="59"/>
      <c r="G1162" s="59"/>
      <c r="H1162" s="59"/>
      <c r="I1162" s="59"/>
      <c r="J1162" s="59"/>
      <c r="K1162" s="59"/>
      <c r="L1162" s="59"/>
      <c r="M1162" s="59"/>
      <c r="N1162" s="59"/>
      <c r="O1162" s="59"/>
      <c r="P1162" s="59"/>
      <c r="Q1162" s="59"/>
      <c r="R1162" s="59"/>
      <c r="S1162" s="59"/>
      <c r="T1162" s="59"/>
      <c r="U1162" s="59"/>
      <c r="V1162" s="59"/>
      <c r="W1162" s="59"/>
      <c r="X1162" s="59"/>
      <c r="Y1162" s="59"/>
      <c r="Z1162" s="59"/>
      <c r="AA1162" s="59"/>
    </row>
    <row r="1163" spans="1:27" ht="40.35" customHeight="1" x14ac:dyDescent="0.25">
      <c r="A1163" s="59"/>
      <c r="B1163" s="59"/>
      <c r="C1163" s="59"/>
      <c r="D1163" s="59"/>
      <c r="E1163" s="59"/>
      <c r="F1163" s="59"/>
      <c r="G1163" s="59"/>
      <c r="H1163" s="59"/>
      <c r="I1163" s="59"/>
      <c r="J1163" s="59"/>
      <c r="K1163" s="59"/>
      <c r="L1163" s="59"/>
      <c r="M1163" s="59"/>
      <c r="N1163" s="59"/>
      <c r="O1163" s="59"/>
      <c r="P1163" s="59"/>
      <c r="Q1163" s="59"/>
      <c r="R1163" s="59"/>
      <c r="S1163" s="59"/>
      <c r="T1163" s="59"/>
      <c r="U1163" s="59"/>
      <c r="V1163" s="59"/>
      <c r="W1163" s="59"/>
      <c r="X1163" s="59"/>
      <c r="Y1163" s="59"/>
      <c r="Z1163" s="59"/>
      <c r="AA1163" s="59"/>
    </row>
    <row r="1164" spans="1:27" ht="40.35" customHeight="1" x14ac:dyDescent="0.25">
      <c r="A1164" s="59"/>
      <c r="B1164" s="59"/>
      <c r="C1164" s="59"/>
      <c r="D1164" s="59"/>
      <c r="E1164" s="59"/>
      <c r="F1164" s="59"/>
      <c r="G1164" s="59"/>
      <c r="H1164" s="59"/>
      <c r="I1164" s="59"/>
      <c r="J1164" s="59"/>
      <c r="K1164" s="59"/>
      <c r="L1164" s="59"/>
      <c r="M1164" s="59"/>
      <c r="N1164" s="59"/>
      <c r="O1164" s="59"/>
      <c r="P1164" s="59"/>
      <c r="Q1164" s="59"/>
      <c r="R1164" s="59"/>
      <c r="S1164" s="59"/>
      <c r="T1164" s="59"/>
      <c r="U1164" s="59"/>
      <c r="V1164" s="59"/>
      <c r="W1164" s="59"/>
      <c r="X1164" s="59"/>
      <c r="Y1164" s="59"/>
      <c r="Z1164" s="59"/>
      <c r="AA1164" s="59"/>
    </row>
    <row r="1165" spans="1:27" ht="40.35" customHeight="1" x14ac:dyDescent="0.25">
      <c r="A1165" s="59"/>
      <c r="B1165" s="59"/>
      <c r="C1165" s="59"/>
      <c r="D1165" s="59"/>
      <c r="E1165" s="59"/>
      <c r="F1165" s="59"/>
      <c r="G1165" s="59"/>
      <c r="H1165" s="59"/>
      <c r="I1165" s="59"/>
      <c r="J1165" s="59"/>
      <c r="K1165" s="59"/>
      <c r="L1165" s="59"/>
      <c r="M1165" s="59"/>
      <c r="N1165" s="59"/>
      <c r="O1165" s="59"/>
      <c r="P1165" s="59"/>
      <c r="Q1165" s="59"/>
      <c r="R1165" s="59"/>
      <c r="S1165" s="59"/>
      <c r="T1165" s="59"/>
      <c r="U1165" s="59"/>
      <c r="V1165" s="59"/>
      <c r="W1165" s="59"/>
      <c r="X1165" s="59"/>
      <c r="Y1165" s="59"/>
      <c r="Z1165" s="59"/>
      <c r="AA1165" s="59"/>
    </row>
    <row r="1166" spans="1:27" ht="40.35" customHeight="1" x14ac:dyDescent="0.25">
      <c r="A1166" s="59"/>
      <c r="B1166" s="59"/>
      <c r="C1166" s="59"/>
      <c r="D1166" s="59"/>
      <c r="E1166" s="59"/>
      <c r="F1166" s="59"/>
      <c r="G1166" s="59"/>
      <c r="H1166" s="59"/>
      <c r="I1166" s="59"/>
      <c r="J1166" s="59"/>
      <c r="K1166" s="59"/>
      <c r="L1166" s="59"/>
      <c r="M1166" s="59"/>
      <c r="N1166" s="59"/>
      <c r="O1166" s="59"/>
      <c r="P1166" s="59"/>
      <c r="Q1166" s="59"/>
      <c r="R1166" s="59"/>
      <c r="S1166" s="59"/>
      <c r="T1166" s="59"/>
      <c r="U1166" s="59"/>
      <c r="V1166" s="59"/>
      <c r="W1166" s="59"/>
      <c r="X1166" s="59"/>
      <c r="Y1166" s="59"/>
      <c r="Z1166" s="59"/>
      <c r="AA1166" s="59"/>
    </row>
    <row r="1167" spans="1:27" ht="40.35" customHeight="1" x14ac:dyDescent="0.25">
      <c r="A1167" s="59"/>
      <c r="B1167" s="59"/>
      <c r="C1167" s="59"/>
      <c r="D1167" s="59"/>
      <c r="E1167" s="59"/>
      <c r="F1167" s="59"/>
      <c r="G1167" s="59"/>
      <c r="H1167" s="59"/>
      <c r="I1167" s="59"/>
      <c r="J1167" s="59"/>
      <c r="K1167" s="59"/>
      <c r="L1167" s="59"/>
      <c r="M1167" s="59"/>
      <c r="N1167" s="59"/>
      <c r="O1167" s="59"/>
      <c r="P1167" s="59"/>
      <c r="Q1167" s="59"/>
      <c r="R1167" s="59"/>
      <c r="S1167" s="59"/>
      <c r="T1167" s="59"/>
      <c r="U1167" s="59"/>
      <c r="V1167" s="59"/>
      <c r="W1167" s="59"/>
      <c r="X1167" s="59"/>
      <c r="Y1167" s="59"/>
      <c r="Z1167" s="59"/>
      <c r="AA1167" s="59"/>
    </row>
    <row r="1168" spans="1:27" ht="40.35" customHeight="1" x14ac:dyDescent="0.25">
      <c r="A1168" s="59"/>
      <c r="B1168" s="59"/>
      <c r="C1168" s="59"/>
      <c r="D1168" s="59"/>
      <c r="E1168" s="59"/>
      <c r="F1168" s="59"/>
      <c r="G1168" s="59"/>
      <c r="H1168" s="59"/>
      <c r="I1168" s="59"/>
      <c r="J1168" s="59"/>
      <c r="K1168" s="59"/>
      <c r="L1168" s="59"/>
      <c r="M1168" s="59"/>
      <c r="N1168" s="59"/>
      <c r="O1168" s="59"/>
      <c r="P1168" s="59"/>
      <c r="Q1168" s="59"/>
      <c r="R1168" s="59"/>
      <c r="S1168" s="59"/>
      <c r="T1168" s="59"/>
      <c r="U1168" s="59"/>
      <c r="V1168" s="59"/>
      <c r="W1168" s="59"/>
      <c r="X1168" s="59"/>
      <c r="Y1168" s="59"/>
      <c r="Z1168" s="59"/>
      <c r="AA1168" s="59"/>
    </row>
    <row r="1169" spans="1:27" ht="40.35" customHeight="1" x14ac:dyDescent="0.25">
      <c r="A1169" s="59"/>
      <c r="B1169" s="59"/>
      <c r="C1169" s="59"/>
      <c r="D1169" s="59"/>
      <c r="E1169" s="59"/>
      <c r="F1169" s="59"/>
      <c r="G1169" s="59"/>
      <c r="H1169" s="59"/>
      <c r="I1169" s="59"/>
      <c r="J1169" s="59"/>
      <c r="K1169" s="59"/>
      <c r="L1169" s="59"/>
      <c r="M1169" s="59"/>
      <c r="N1169" s="59"/>
      <c r="O1169" s="59"/>
      <c r="P1169" s="59"/>
      <c r="Q1169" s="59"/>
      <c r="R1169" s="59"/>
      <c r="S1169" s="59"/>
      <c r="T1169" s="59"/>
      <c r="U1169" s="59"/>
      <c r="V1169" s="59"/>
      <c r="W1169" s="59"/>
      <c r="X1169" s="59"/>
      <c r="Y1169" s="59"/>
      <c r="Z1169" s="59"/>
      <c r="AA1169" s="59"/>
    </row>
    <row r="1170" spans="1:27" ht="40.35" customHeight="1" x14ac:dyDescent="0.25">
      <c r="A1170" s="59"/>
      <c r="B1170" s="59"/>
      <c r="C1170" s="59"/>
      <c r="D1170" s="59"/>
      <c r="E1170" s="59"/>
      <c r="F1170" s="59"/>
      <c r="G1170" s="59"/>
      <c r="H1170" s="59"/>
      <c r="I1170" s="59"/>
      <c r="J1170" s="59"/>
      <c r="K1170" s="59"/>
      <c r="L1170" s="59"/>
      <c r="M1170" s="59"/>
      <c r="N1170" s="59"/>
      <c r="O1170" s="59"/>
      <c r="P1170" s="59"/>
      <c r="Q1170" s="59"/>
      <c r="R1170" s="59"/>
      <c r="S1170" s="59"/>
      <c r="T1170" s="59"/>
      <c r="U1170" s="59"/>
      <c r="V1170" s="59"/>
      <c r="W1170" s="59"/>
      <c r="X1170" s="59"/>
      <c r="Y1170" s="59"/>
      <c r="Z1170" s="59"/>
      <c r="AA1170" s="59"/>
    </row>
    <row r="1171" spans="1:27" ht="40.35" customHeight="1" x14ac:dyDescent="0.25">
      <c r="A1171" s="59"/>
      <c r="B1171" s="59"/>
      <c r="C1171" s="59"/>
      <c r="D1171" s="59"/>
      <c r="E1171" s="59"/>
      <c r="F1171" s="59"/>
      <c r="G1171" s="59"/>
      <c r="H1171" s="59"/>
      <c r="I1171" s="59"/>
      <c r="J1171" s="59"/>
      <c r="K1171" s="59"/>
      <c r="L1171" s="59"/>
      <c r="M1171" s="59"/>
      <c r="N1171" s="59"/>
      <c r="O1171" s="59"/>
      <c r="P1171" s="59"/>
      <c r="Q1171" s="59"/>
      <c r="R1171" s="59"/>
      <c r="S1171" s="59"/>
      <c r="T1171" s="59"/>
      <c r="U1171" s="59"/>
      <c r="V1171" s="59"/>
      <c r="W1171" s="59"/>
      <c r="X1171" s="59"/>
      <c r="Y1171" s="59"/>
      <c r="Z1171" s="59"/>
      <c r="AA1171" s="59"/>
    </row>
    <row r="1172" spans="1:27" ht="40.35" customHeight="1" x14ac:dyDescent="0.25">
      <c r="A1172" s="59"/>
      <c r="B1172" s="59"/>
      <c r="C1172" s="59"/>
      <c r="D1172" s="59"/>
      <c r="E1172" s="59"/>
      <c r="F1172" s="59"/>
      <c r="G1172" s="59"/>
      <c r="H1172" s="59"/>
      <c r="I1172" s="59"/>
      <c r="J1172" s="59"/>
      <c r="K1172" s="59"/>
      <c r="L1172" s="59"/>
      <c r="M1172" s="59"/>
      <c r="N1172" s="59"/>
      <c r="O1172" s="59"/>
      <c r="P1172" s="59"/>
      <c r="Q1172" s="59"/>
      <c r="R1172" s="59"/>
      <c r="S1172" s="59"/>
      <c r="T1172" s="59"/>
      <c r="U1172" s="59"/>
      <c r="V1172" s="59"/>
      <c r="W1172" s="59"/>
      <c r="X1172" s="59"/>
      <c r="Y1172" s="59"/>
      <c r="Z1172" s="59"/>
      <c r="AA1172" s="59"/>
    </row>
    <row r="1173" spans="1:27" ht="40.35" customHeight="1" x14ac:dyDescent="0.25">
      <c r="A1173" s="59"/>
      <c r="B1173" s="59"/>
      <c r="C1173" s="59"/>
      <c r="D1173" s="59"/>
      <c r="E1173" s="59"/>
      <c r="F1173" s="59"/>
      <c r="G1173" s="59"/>
      <c r="H1173" s="59"/>
      <c r="I1173" s="59"/>
      <c r="J1173" s="59"/>
      <c r="K1173" s="59"/>
      <c r="L1173" s="59"/>
      <c r="M1173" s="59"/>
      <c r="N1173" s="59"/>
      <c r="O1173" s="59"/>
      <c r="P1173" s="59"/>
      <c r="Q1173" s="59"/>
      <c r="R1173" s="59"/>
      <c r="S1173" s="59"/>
      <c r="T1173" s="59"/>
      <c r="U1173" s="59"/>
      <c r="V1173" s="59"/>
      <c r="W1173" s="59"/>
      <c r="X1173" s="59"/>
      <c r="Y1173" s="59"/>
      <c r="Z1173" s="59"/>
      <c r="AA1173" s="59"/>
    </row>
    <row r="1174" spans="1:27" ht="40.35" customHeight="1" x14ac:dyDescent="0.25">
      <c r="A1174" s="59"/>
      <c r="B1174" s="59"/>
      <c r="C1174" s="59"/>
      <c r="D1174" s="59"/>
      <c r="E1174" s="59"/>
      <c r="F1174" s="59"/>
      <c r="G1174" s="59"/>
      <c r="H1174" s="59"/>
      <c r="I1174" s="59"/>
      <c r="J1174" s="59"/>
      <c r="K1174" s="59"/>
      <c r="L1174" s="59"/>
      <c r="M1174" s="59"/>
      <c r="N1174" s="59"/>
      <c r="O1174" s="59"/>
      <c r="P1174" s="59"/>
      <c r="Q1174" s="59"/>
      <c r="R1174" s="59"/>
      <c r="S1174" s="59"/>
      <c r="T1174" s="59"/>
      <c r="U1174" s="59"/>
      <c r="V1174" s="59"/>
      <c r="W1174" s="59"/>
      <c r="X1174" s="59"/>
      <c r="Y1174" s="59"/>
      <c r="Z1174" s="59"/>
      <c r="AA1174" s="59"/>
    </row>
    <row r="1175" spans="1:27" ht="40.35" customHeight="1" x14ac:dyDescent="0.25">
      <c r="A1175" s="59"/>
      <c r="B1175" s="59"/>
      <c r="C1175" s="59"/>
      <c r="D1175" s="59"/>
      <c r="E1175" s="59"/>
      <c r="F1175" s="59"/>
      <c r="G1175" s="59"/>
      <c r="H1175" s="59"/>
      <c r="I1175" s="59"/>
      <c r="J1175" s="59"/>
      <c r="K1175" s="59"/>
      <c r="L1175" s="59"/>
      <c r="M1175" s="59"/>
      <c r="N1175" s="59"/>
      <c r="O1175" s="59"/>
      <c r="P1175" s="59"/>
      <c r="Q1175" s="59"/>
      <c r="R1175" s="59"/>
      <c r="S1175" s="59"/>
      <c r="T1175" s="59"/>
      <c r="U1175" s="59"/>
      <c r="V1175" s="59"/>
      <c r="W1175" s="59"/>
      <c r="X1175" s="59"/>
      <c r="Y1175" s="59"/>
      <c r="Z1175" s="59"/>
      <c r="AA1175" s="59"/>
    </row>
    <row r="1176" spans="1:27" ht="40.35" customHeight="1" x14ac:dyDescent="0.25">
      <c r="A1176" s="59"/>
      <c r="B1176" s="59"/>
      <c r="C1176" s="59"/>
      <c r="D1176" s="59"/>
      <c r="E1176" s="59"/>
      <c r="F1176" s="59"/>
      <c r="G1176" s="59"/>
      <c r="H1176" s="59"/>
      <c r="I1176" s="59"/>
      <c r="J1176" s="59"/>
      <c r="K1176" s="59"/>
      <c r="L1176" s="59"/>
      <c r="M1176" s="59"/>
      <c r="N1176" s="59"/>
      <c r="O1176" s="59"/>
      <c r="P1176" s="59"/>
      <c r="Q1176" s="59"/>
      <c r="R1176" s="59"/>
      <c r="S1176" s="59"/>
      <c r="T1176" s="59"/>
      <c r="U1176" s="59"/>
      <c r="V1176" s="59"/>
      <c r="W1176" s="59"/>
      <c r="X1176" s="59"/>
      <c r="Y1176" s="59"/>
      <c r="Z1176" s="59"/>
      <c r="AA1176" s="59"/>
    </row>
    <row r="1177" spans="1:27" ht="40.35" customHeight="1" x14ac:dyDescent="0.25">
      <c r="A1177" s="59"/>
      <c r="B1177" s="59"/>
      <c r="C1177" s="59"/>
      <c r="D1177" s="59"/>
      <c r="E1177" s="59"/>
      <c r="F1177" s="59"/>
      <c r="G1177" s="59"/>
      <c r="H1177" s="59"/>
      <c r="I1177" s="59"/>
      <c r="J1177" s="59"/>
      <c r="K1177" s="59"/>
      <c r="L1177" s="59"/>
      <c r="M1177" s="59"/>
      <c r="N1177" s="59"/>
      <c r="O1177" s="59"/>
      <c r="P1177" s="59"/>
      <c r="Q1177" s="59"/>
      <c r="R1177" s="59"/>
      <c r="S1177" s="59"/>
      <c r="T1177" s="59"/>
      <c r="U1177" s="59"/>
      <c r="V1177" s="59"/>
      <c r="W1177" s="59"/>
      <c r="X1177" s="59"/>
      <c r="Y1177" s="59"/>
      <c r="Z1177" s="59"/>
      <c r="AA1177" s="59"/>
    </row>
    <row r="1178" spans="1:27" ht="40.35" customHeight="1" x14ac:dyDescent="0.25">
      <c r="A1178" s="59"/>
      <c r="B1178" s="59"/>
      <c r="C1178" s="59"/>
      <c r="D1178" s="59"/>
      <c r="E1178" s="59"/>
      <c r="F1178" s="59"/>
      <c r="G1178" s="59"/>
      <c r="H1178" s="59"/>
      <c r="I1178" s="59"/>
      <c r="J1178" s="59"/>
      <c r="K1178" s="59"/>
      <c r="L1178" s="59"/>
      <c r="M1178" s="59"/>
      <c r="N1178" s="59"/>
      <c r="O1178" s="59"/>
      <c r="P1178" s="59"/>
      <c r="Q1178" s="59"/>
      <c r="R1178" s="59"/>
      <c r="S1178" s="59"/>
      <c r="T1178" s="59"/>
      <c r="U1178" s="59"/>
      <c r="V1178" s="59"/>
      <c r="W1178" s="59"/>
      <c r="X1178" s="59"/>
      <c r="Y1178" s="59"/>
      <c r="Z1178" s="59"/>
      <c r="AA1178" s="59"/>
    </row>
    <row r="1179" spans="1:27" ht="40.35" customHeight="1" x14ac:dyDescent="0.25">
      <c r="A1179" s="59"/>
      <c r="B1179" s="59"/>
      <c r="C1179" s="59"/>
      <c r="D1179" s="59"/>
      <c r="E1179" s="59"/>
      <c r="F1179" s="59"/>
      <c r="G1179" s="59"/>
      <c r="H1179" s="59"/>
      <c r="I1179" s="59"/>
      <c r="J1179" s="59"/>
      <c r="K1179" s="59"/>
      <c r="L1179" s="59"/>
      <c r="M1179" s="59"/>
      <c r="N1179" s="59"/>
      <c r="O1179" s="59"/>
      <c r="P1179" s="59"/>
      <c r="Q1179" s="59"/>
      <c r="R1179" s="59"/>
      <c r="S1179" s="59"/>
      <c r="T1179" s="59"/>
      <c r="U1179" s="59"/>
      <c r="V1179" s="59"/>
      <c r="W1179" s="59"/>
      <c r="X1179" s="59"/>
      <c r="Y1179" s="59"/>
      <c r="Z1179" s="59"/>
      <c r="AA1179" s="59"/>
    </row>
    <row r="1180" spans="1:27" ht="40.35" customHeight="1" x14ac:dyDescent="0.25">
      <c r="A1180" s="59"/>
      <c r="B1180" s="59"/>
      <c r="C1180" s="59"/>
      <c r="D1180" s="59"/>
      <c r="E1180" s="59"/>
      <c r="F1180" s="59"/>
      <c r="G1180" s="59"/>
      <c r="H1180" s="59"/>
      <c r="I1180" s="59"/>
      <c r="J1180" s="59"/>
      <c r="K1180" s="59"/>
      <c r="L1180" s="59"/>
      <c r="M1180" s="59"/>
      <c r="N1180" s="59"/>
      <c r="O1180" s="59"/>
      <c r="P1180" s="59"/>
      <c r="Q1180" s="59"/>
      <c r="R1180" s="59"/>
      <c r="S1180" s="59"/>
      <c r="T1180" s="59"/>
      <c r="U1180" s="59"/>
      <c r="V1180" s="59"/>
      <c r="W1180" s="59"/>
      <c r="X1180" s="59"/>
      <c r="Y1180" s="59"/>
      <c r="Z1180" s="59"/>
      <c r="AA1180" s="59"/>
    </row>
    <row r="1181" spans="1:27" ht="40.35" customHeight="1" x14ac:dyDescent="0.25">
      <c r="A1181" s="59"/>
      <c r="B1181" s="59"/>
      <c r="C1181" s="59"/>
      <c r="D1181" s="59"/>
      <c r="E1181" s="59"/>
      <c r="F1181" s="59"/>
      <c r="G1181" s="59"/>
      <c r="H1181" s="59"/>
      <c r="I1181" s="59"/>
      <c r="J1181" s="59"/>
      <c r="K1181" s="59"/>
      <c r="L1181" s="59"/>
      <c r="M1181" s="59"/>
      <c r="N1181" s="59"/>
      <c r="O1181" s="59"/>
      <c r="P1181" s="59"/>
      <c r="Q1181" s="59"/>
      <c r="R1181" s="59"/>
      <c r="S1181" s="59"/>
      <c r="T1181" s="59"/>
      <c r="U1181" s="59"/>
      <c r="V1181" s="59"/>
      <c r="W1181" s="59"/>
      <c r="X1181" s="59"/>
      <c r="Y1181" s="59"/>
      <c r="Z1181" s="59"/>
      <c r="AA1181" s="59"/>
    </row>
    <row r="1182" spans="1:27" ht="40.35" customHeight="1" x14ac:dyDescent="0.25">
      <c r="A1182" s="59"/>
      <c r="B1182" s="59"/>
      <c r="C1182" s="59"/>
      <c r="D1182" s="59"/>
      <c r="E1182" s="59"/>
      <c r="F1182" s="59"/>
      <c r="G1182" s="59"/>
      <c r="H1182" s="59"/>
      <c r="I1182" s="59"/>
      <c r="J1182" s="59"/>
      <c r="K1182" s="59"/>
      <c r="L1182" s="59"/>
      <c r="M1182" s="59"/>
      <c r="N1182" s="59"/>
      <c r="O1182" s="59"/>
      <c r="P1182" s="59"/>
      <c r="Q1182" s="59"/>
      <c r="R1182" s="59"/>
      <c r="S1182" s="59"/>
      <c r="T1182" s="59"/>
      <c r="U1182" s="59"/>
      <c r="V1182" s="59"/>
      <c r="W1182" s="59"/>
      <c r="X1182" s="59"/>
      <c r="Y1182" s="59"/>
      <c r="Z1182" s="59"/>
      <c r="AA1182" s="59"/>
    </row>
    <row r="1183" spans="1:27" ht="40.35" customHeight="1" x14ac:dyDescent="0.25">
      <c r="A1183" s="59"/>
      <c r="B1183" s="59"/>
      <c r="C1183" s="59"/>
      <c r="D1183" s="59"/>
      <c r="E1183" s="59"/>
      <c r="F1183" s="59"/>
      <c r="G1183" s="59"/>
      <c r="H1183" s="59"/>
      <c r="I1183" s="59"/>
      <c r="J1183" s="59"/>
      <c r="K1183" s="59"/>
      <c r="L1183" s="59"/>
      <c r="M1183" s="59"/>
      <c r="N1183" s="59"/>
      <c r="O1183" s="59"/>
      <c r="P1183" s="59"/>
      <c r="Q1183" s="59"/>
      <c r="R1183" s="59"/>
      <c r="S1183" s="59"/>
      <c r="T1183" s="59"/>
      <c r="U1183" s="59"/>
      <c r="V1183" s="59"/>
      <c r="W1183" s="59"/>
      <c r="X1183" s="59"/>
      <c r="Y1183" s="59"/>
      <c r="Z1183" s="59"/>
      <c r="AA1183" s="59"/>
    </row>
    <row r="1184" spans="1:27" ht="40.35" customHeight="1" x14ac:dyDescent="0.25">
      <c r="A1184" s="59"/>
      <c r="B1184" s="59"/>
      <c r="C1184" s="59"/>
      <c r="D1184" s="59"/>
      <c r="E1184" s="59"/>
      <c r="F1184" s="59"/>
      <c r="G1184" s="59"/>
      <c r="H1184" s="59"/>
      <c r="I1184" s="59"/>
      <c r="J1184" s="59"/>
      <c r="K1184" s="59"/>
      <c r="L1184" s="59"/>
      <c r="M1184" s="59"/>
      <c r="N1184" s="59"/>
      <c r="O1184" s="59"/>
      <c r="P1184" s="59"/>
      <c r="Q1184" s="59"/>
      <c r="R1184" s="59"/>
      <c r="S1184" s="59"/>
      <c r="T1184" s="59"/>
      <c r="U1184" s="59"/>
      <c r="V1184" s="59"/>
      <c r="W1184" s="59"/>
      <c r="X1184" s="59"/>
      <c r="Y1184" s="59"/>
      <c r="Z1184" s="59"/>
      <c r="AA1184" s="59"/>
    </row>
    <row r="1185" spans="1:27" ht="40.35" customHeight="1" x14ac:dyDescent="0.25">
      <c r="A1185" s="59"/>
      <c r="B1185" s="59"/>
      <c r="C1185" s="59"/>
      <c r="D1185" s="59"/>
      <c r="E1185" s="59"/>
      <c r="F1185" s="59"/>
      <c r="G1185" s="59"/>
      <c r="H1185" s="59"/>
      <c r="I1185" s="59"/>
      <c r="J1185" s="59"/>
      <c r="K1185" s="59"/>
      <c r="L1185" s="59"/>
      <c r="M1185" s="59"/>
      <c r="N1185" s="59"/>
      <c r="O1185" s="59"/>
      <c r="P1185" s="59"/>
      <c r="Q1185" s="59"/>
      <c r="R1185" s="59"/>
      <c r="S1185" s="59"/>
      <c r="T1185" s="59"/>
      <c r="U1185" s="59"/>
      <c r="V1185" s="59"/>
      <c r="W1185" s="59"/>
      <c r="X1185" s="59"/>
      <c r="Y1185" s="59"/>
      <c r="Z1185" s="59"/>
      <c r="AA1185" s="59"/>
    </row>
    <row r="1186" spans="1:27" ht="40.35" customHeight="1" x14ac:dyDescent="0.25">
      <c r="A1186" s="59"/>
      <c r="B1186" s="59"/>
      <c r="C1186" s="59"/>
      <c r="D1186" s="59"/>
      <c r="E1186" s="59"/>
      <c r="F1186" s="59"/>
      <c r="G1186" s="59"/>
      <c r="H1186" s="59"/>
      <c r="I1186" s="59"/>
      <c r="J1186" s="59"/>
      <c r="K1186" s="59"/>
      <c r="L1186" s="59"/>
      <c r="M1186" s="59"/>
      <c r="N1186" s="59"/>
      <c r="O1186" s="59"/>
      <c r="P1186" s="59"/>
      <c r="Q1186" s="59"/>
      <c r="R1186" s="59"/>
      <c r="S1186" s="59"/>
      <c r="T1186" s="59"/>
      <c r="U1186" s="59"/>
      <c r="V1186" s="59"/>
      <c r="W1186" s="59"/>
      <c r="X1186" s="59"/>
      <c r="Y1186" s="59"/>
      <c r="Z1186" s="59"/>
      <c r="AA1186" s="59"/>
    </row>
    <row r="1187" spans="1:27" ht="40.35" customHeight="1" x14ac:dyDescent="0.25">
      <c r="A1187" s="59"/>
      <c r="B1187" s="59"/>
      <c r="C1187" s="59"/>
      <c r="D1187" s="59"/>
      <c r="E1187" s="59"/>
      <c r="F1187" s="59"/>
      <c r="G1187" s="59"/>
      <c r="H1187" s="59"/>
      <c r="I1187" s="59"/>
      <c r="J1187" s="59"/>
      <c r="K1187" s="59"/>
      <c r="L1187" s="59"/>
      <c r="M1187" s="59"/>
      <c r="N1187" s="59"/>
      <c r="O1187" s="59"/>
      <c r="P1187" s="59"/>
      <c r="Q1187" s="59"/>
      <c r="R1187" s="59"/>
      <c r="S1187" s="59"/>
      <c r="T1187" s="59"/>
      <c r="U1187" s="59"/>
      <c r="V1187" s="59"/>
      <c r="W1187" s="59"/>
      <c r="X1187" s="59"/>
      <c r="Y1187" s="59"/>
      <c r="Z1187" s="59"/>
      <c r="AA1187" s="59"/>
    </row>
    <row r="1188" spans="1:27" ht="40.35" customHeight="1" x14ac:dyDescent="0.25">
      <c r="A1188" s="59"/>
      <c r="B1188" s="59"/>
      <c r="C1188" s="59"/>
      <c r="D1188" s="59"/>
      <c r="E1188" s="59"/>
      <c r="F1188" s="59"/>
      <c r="G1188" s="59"/>
      <c r="H1188" s="59"/>
      <c r="I1188" s="59"/>
      <c r="J1188" s="59"/>
      <c r="K1188" s="59"/>
      <c r="L1188" s="59"/>
      <c r="M1188" s="59"/>
      <c r="N1188" s="59"/>
      <c r="O1188" s="59"/>
      <c r="P1188" s="59"/>
      <c r="Q1188" s="59"/>
      <c r="R1188" s="59"/>
      <c r="S1188" s="59"/>
      <c r="T1188" s="59"/>
      <c r="U1188" s="59"/>
      <c r="V1188" s="59"/>
      <c r="W1188" s="59"/>
      <c r="X1188" s="59"/>
      <c r="Y1188" s="59"/>
      <c r="Z1188" s="59"/>
      <c r="AA1188" s="59"/>
    </row>
    <row r="1189" spans="1:27" ht="40.35" customHeight="1" x14ac:dyDescent="0.25">
      <c r="A1189" s="59"/>
      <c r="B1189" s="59"/>
      <c r="C1189" s="59"/>
      <c r="D1189" s="59"/>
      <c r="E1189" s="59"/>
      <c r="F1189" s="59"/>
      <c r="G1189" s="59"/>
      <c r="H1189" s="59"/>
      <c r="I1189" s="59"/>
      <c r="J1189" s="59"/>
      <c r="K1189" s="59"/>
      <c r="L1189" s="59"/>
      <c r="M1189" s="59"/>
      <c r="N1189" s="59"/>
      <c r="O1189" s="59"/>
      <c r="P1189" s="59"/>
      <c r="Q1189" s="59"/>
      <c r="R1189" s="59"/>
      <c r="S1189" s="59"/>
      <c r="T1189" s="59"/>
      <c r="U1189" s="59"/>
      <c r="V1189" s="59"/>
      <c r="W1189" s="59"/>
      <c r="X1189" s="59"/>
      <c r="Y1189" s="59"/>
      <c r="Z1189" s="59"/>
      <c r="AA1189" s="59"/>
    </row>
    <row r="1190" spans="1:27" ht="40.35" customHeight="1" x14ac:dyDescent="0.25">
      <c r="A1190" s="59"/>
      <c r="B1190" s="59"/>
      <c r="C1190" s="59"/>
      <c r="D1190" s="59"/>
      <c r="E1190" s="59"/>
      <c r="F1190" s="59"/>
      <c r="G1190" s="59"/>
      <c r="H1190" s="59"/>
      <c r="I1190" s="59"/>
      <c r="J1190" s="59"/>
      <c r="K1190" s="59"/>
      <c r="L1190" s="59"/>
      <c r="M1190" s="59"/>
      <c r="N1190" s="59"/>
      <c r="O1190" s="59"/>
      <c r="P1190" s="59"/>
      <c r="Q1190" s="59"/>
      <c r="R1190" s="59"/>
      <c r="S1190" s="59"/>
      <c r="T1190" s="59"/>
      <c r="U1190" s="59"/>
      <c r="V1190" s="59"/>
      <c r="W1190" s="59"/>
      <c r="X1190" s="59"/>
      <c r="Y1190" s="59"/>
      <c r="Z1190" s="59"/>
      <c r="AA1190" s="59"/>
    </row>
    <row r="1191" spans="1:27" ht="40.35" customHeight="1" x14ac:dyDescent="0.25">
      <c r="A1191" s="59"/>
      <c r="B1191" s="59"/>
      <c r="C1191" s="59"/>
      <c r="D1191" s="59"/>
      <c r="E1191" s="59"/>
      <c r="F1191" s="59"/>
      <c r="G1191" s="59"/>
      <c r="H1191" s="59"/>
      <c r="I1191" s="59"/>
      <c r="J1191" s="59"/>
      <c r="K1191" s="59"/>
      <c r="L1191" s="59"/>
      <c r="M1191" s="59"/>
      <c r="N1191" s="59"/>
      <c r="O1191" s="59"/>
      <c r="P1191" s="59"/>
      <c r="Q1191" s="59"/>
      <c r="R1191" s="59"/>
      <c r="S1191" s="59"/>
      <c r="T1191" s="59"/>
      <c r="U1191" s="59"/>
      <c r="V1191" s="59"/>
      <c r="W1191" s="59"/>
      <c r="X1191" s="59"/>
      <c r="Y1191" s="59"/>
      <c r="Z1191" s="59"/>
      <c r="AA1191" s="59"/>
    </row>
    <row r="1192" spans="1:27" ht="40.35" customHeight="1" x14ac:dyDescent="0.25">
      <c r="A1192" s="59"/>
      <c r="B1192" s="59"/>
      <c r="C1192" s="59"/>
      <c r="D1192" s="59"/>
      <c r="E1192" s="59"/>
      <c r="F1192" s="59"/>
      <c r="G1192" s="59"/>
      <c r="H1192" s="59"/>
      <c r="I1192" s="59"/>
      <c r="J1192" s="59"/>
      <c r="K1192" s="59"/>
      <c r="L1192" s="59"/>
      <c r="M1192" s="59"/>
      <c r="N1192" s="59"/>
      <c r="O1192" s="59"/>
      <c r="P1192" s="59"/>
      <c r="Q1192" s="59"/>
      <c r="R1192" s="59"/>
      <c r="S1192" s="59"/>
      <c r="T1192" s="59"/>
      <c r="U1192" s="59"/>
      <c r="V1192" s="59"/>
      <c r="W1192" s="59"/>
      <c r="X1192" s="59"/>
      <c r="Y1192" s="59"/>
      <c r="Z1192" s="59"/>
      <c r="AA1192" s="59"/>
    </row>
    <row r="1193" spans="1:27" ht="40.35" customHeight="1" x14ac:dyDescent="0.25">
      <c r="A1193" s="59"/>
      <c r="B1193" s="59"/>
      <c r="C1193" s="59"/>
      <c r="D1193" s="59"/>
      <c r="E1193" s="59"/>
      <c r="F1193" s="59"/>
      <c r="G1193" s="59"/>
      <c r="H1193" s="59"/>
      <c r="I1193" s="59"/>
      <c r="J1193" s="59"/>
      <c r="K1193" s="59"/>
      <c r="L1193" s="59"/>
      <c r="M1193" s="59"/>
      <c r="N1193" s="59"/>
      <c r="O1193" s="59"/>
      <c r="P1193" s="59"/>
      <c r="Q1193" s="59"/>
      <c r="R1193" s="59"/>
      <c r="S1193" s="59"/>
      <c r="T1193" s="59"/>
      <c r="U1193" s="59"/>
      <c r="V1193" s="59"/>
      <c r="W1193" s="59"/>
      <c r="X1193" s="59"/>
      <c r="Y1193" s="59"/>
      <c r="Z1193" s="59"/>
      <c r="AA1193" s="59"/>
    </row>
    <row r="1194" spans="1:27" ht="40.35" customHeight="1" x14ac:dyDescent="0.25">
      <c r="A1194" s="59"/>
      <c r="B1194" s="59"/>
      <c r="C1194" s="59"/>
      <c r="D1194" s="59"/>
      <c r="E1194" s="59"/>
      <c r="F1194" s="59"/>
      <c r="G1194" s="59"/>
      <c r="H1194" s="59"/>
      <c r="I1194" s="59"/>
      <c r="J1194" s="59"/>
      <c r="K1194" s="59"/>
      <c r="L1194" s="59"/>
      <c r="M1194" s="59"/>
      <c r="N1194" s="59"/>
      <c r="O1194" s="59"/>
      <c r="P1194" s="59"/>
      <c r="Q1194" s="59"/>
      <c r="R1194" s="59"/>
      <c r="S1194" s="59"/>
      <c r="T1194" s="59"/>
      <c r="U1194" s="59"/>
      <c r="V1194" s="59"/>
      <c r="W1194" s="59"/>
      <c r="X1194" s="59"/>
      <c r="Y1194" s="59"/>
      <c r="Z1194" s="59"/>
      <c r="AA1194" s="59"/>
    </row>
    <row r="1195" spans="1:27" ht="40.35" customHeight="1" x14ac:dyDescent="0.25">
      <c r="A1195" s="59"/>
      <c r="B1195" s="59"/>
      <c r="C1195" s="59"/>
      <c r="D1195" s="59"/>
      <c r="E1195" s="59"/>
      <c r="F1195" s="59"/>
      <c r="G1195" s="59"/>
      <c r="H1195" s="59"/>
      <c r="I1195" s="59"/>
      <c r="J1195" s="59"/>
      <c r="K1195" s="59"/>
      <c r="L1195" s="59"/>
      <c r="M1195" s="59"/>
      <c r="N1195" s="59"/>
      <c r="O1195" s="59"/>
      <c r="P1195" s="59"/>
      <c r="Q1195" s="59"/>
      <c r="R1195" s="59"/>
      <c r="S1195" s="59"/>
      <c r="T1195" s="59"/>
      <c r="U1195" s="59"/>
      <c r="V1195" s="59"/>
      <c r="W1195" s="59"/>
      <c r="X1195" s="59"/>
      <c r="Y1195" s="59"/>
      <c r="Z1195" s="59"/>
      <c r="AA1195" s="59"/>
    </row>
    <row r="1196" spans="1:27" ht="40.35" customHeight="1" x14ac:dyDescent="0.25">
      <c r="A1196" s="59"/>
      <c r="B1196" s="59"/>
      <c r="C1196" s="59"/>
      <c r="D1196" s="59"/>
      <c r="E1196" s="59"/>
      <c r="F1196" s="59"/>
      <c r="G1196" s="59"/>
      <c r="H1196" s="59"/>
      <c r="I1196" s="59"/>
      <c r="J1196" s="59"/>
      <c r="K1196" s="59"/>
      <c r="L1196" s="59"/>
      <c r="M1196" s="59"/>
      <c r="N1196" s="59"/>
      <c r="O1196" s="59"/>
      <c r="P1196" s="59"/>
      <c r="Q1196" s="59"/>
      <c r="R1196" s="59"/>
      <c r="S1196" s="59"/>
      <c r="T1196" s="59"/>
      <c r="U1196" s="59"/>
      <c r="V1196" s="59"/>
      <c r="W1196" s="59"/>
      <c r="X1196" s="59"/>
      <c r="Y1196" s="59"/>
      <c r="Z1196" s="59"/>
      <c r="AA1196" s="59"/>
    </row>
    <row r="1197" spans="1:27" ht="40.35" customHeight="1" x14ac:dyDescent="0.25">
      <c r="A1197" s="59"/>
      <c r="B1197" s="59"/>
      <c r="C1197" s="59"/>
      <c r="D1197" s="59"/>
      <c r="E1197" s="59"/>
      <c r="F1197" s="59"/>
      <c r="G1197" s="59"/>
      <c r="H1197" s="59"/>
      <c r="I1197" s="59"/>
      <c r="J1197" s="59"/>
      <c r="K1197" s="59"/>
      <c r="L1197" s="59"/>
      <c r="M1197" s="59"/>
      <c r="N1197" s="59"/>
      <c r="O1197" s="59"/>
      <c r="P1197" s="59"/>
      <c r="Q1197" s="59"/>
      <c r="R1197" s="59"/>
      <c r="S1197" s="59"/>
      <c r="T1197" s="59"/>
      <c r="U1197" s="59"/>
      <c r="V1197" s="59"/>
      <c r="W1197" s="59"/>
      <c r="X1197" s="59"/>
      <c r="Y1197" s="59"/>
      <c r="Z1197" s="59"/>
      <c r="AA1197" s="59"/>
    </row>
    <row r="1198" spans="1:27" ht="40.35" customHeight="1" x14ac:dyDescent="0.25">
      <c r="A1198" s="59"/>
      <c r="B1198" s="59"/>
      <c r="C1198" s="59"/>
      <c r="D1198" s="59"/>
      <c r="E1198" s="59"/>
      <c r="F1198" s="59"/>
      <c r="G1198" s="59"/>
      <c r="H1198" s="59"/>
      <c r="I1198" s="59"/>
      <c r="J1198" s="59"/>
      <c r="K1198" s="59"/>
      <c r="L1198" s="59"/>
      <c r="M1198" s="59"/>
      <c r="N1198" s="59"/>
      <c r="O1198" s="59"/>
      <c r="P1198" s="59"/>
      <c r="Q1198" s="59"/>
      <c r="R1198" s="59"/>
      <c r="S1198" s="59"/>
      <c r="T1198" s="59"/>
      <c r="U1198" s="59"/>
      <c r="V1198" s="59"/>
      <c r="W1198" s="59"/>
      <c r="X1198" s="59"/>
      <c r="Y1198" s="59"/>
      <c r="Z1198" s="59"/>
      <c r="AA1198" s="59"/>
    </row>
    <row r="1199" spans="1:27" ht="40.35" customHeight="1" x14ac:dyDescent="0.25">
      <c r="A1199" s="59"/>
      <c r="B1199" s="59"/>
      <c r="C1199" s="59"/>
      <c r="D1199" s="59"/>
      <c r="E1199" s="59"/>
      <c r="F1199" s="59"/>
      <c r="G1199" s="59"/>
      <c r="H1199" s="59"/>
      <c r="I1199" s="59"/>
      <c r="J1199" s="59"/>
      <c r="K1199" s="59"/>
      <c r="L1199" s="59"/>
      <c r="M1199" s="59"/>
      <c r="N1199" s="59"/>
      <c r="O1199" s="59"/>
      <c r="P1199" s="59"/>
      <c r="Q1199" s="59"/>
      <c r="R1199" s="59"/>
      <c r="S1199" s="59"/>
      <c r="T1199" s="59"/>
      <c r="U1199" s="59"/>
      <c r="V1199" s="59"/>
      <c r="W1199" s="59"/>
      <c r="X1199" s="59"/>
      <c r="Y1199" s="59"/>
      <c r="Z1199" s="59"/>
      <c r="AA1199" s="59"/>
    </row>
    <row r="1200" spans="1:27" ht="40.35" customHeight="1" x14ac:dyDescent="0.25">
      <c r="A1200" s="59"/>
      <c r="B1200" s="59"/>
      <c r="C1200" s="59"/>
      <c r="D1200" s="59"/>
      <c r="E1200" s="59"/>
      <c r="F1200" s="59"/>
      <c r="G1200" s="59"/>
      <c r="H1200" s="59"/>
      <c r="I1200" s="59"/>
      <c r="J1200" s="59"/>
      <c r="K1200" s="59"/>
      <c r="L1200" s="59"/>
      <c r="M1200" s="59"/>
      <c r="N1200" s="59"/>
      <c r="O1200" s="59"/>
      <c r="P1200" s="59"/>
      <c r="Q1200" s="59"/>
      <c r="R1200" s="59"/>
      <c r="S1200" s="59"/>
      <c r="T1200" s="59"/>
      <c r="U1200" s="59"/>
      <c r="V1200" s="59"/>
      <c r="W1200" s="59"/>
      <c r="X1200" s="59"/>
      <c r="Y1200" s="59"/>
      <c r="Z1200" s="59"/>
      <c r="AA1200" s="59"/>
    </row>
    <row r="1201" spans="1:27" ht="40.35" customHeight="1" x14ac:dyDescent="0.25">
      <c r="A1201" s="59"/>
      <c r="B1201" s="59"/>
      <c r="C1201" s="59"/>
      <c r="D1201" s="59"/>
      <c r="E1201" s="59"/>
      <c r="F1201" s="59"/>
      <c r="G1201" s="59"/>
      <c r="H1201" s="59"/>
      <c r="I1201" s="59"/>
      <c r="J1201" s="59"/>
      <c r="K1201" s="59"/>
      <c r="L1201" s="59"/>
      <c r="M1201" s="59"/>
      <c r="N1201" s="59"/>
      <c r="O1201" s="59"/>
      <c r="P1201" s="59"/>
      <c r="Q1201" s="59"/>
      <c r="R1201" s="59"/>
      <c r="S1201" s="59"/>
      <c r="T1201" s="59"/>
      <c r="U1201" s="59"/>
      <c r="V1201" s="59"/>
      <c r="W1201" s="59"/>
      <c r="X1201" s="59"/>
      <c r="Y1201" s="59"/>
      <c r="Z1201" s="59"/>
      <c r="AA1201" s="59"/>
    </row>
    <row r="1202" spans="1:27" ht="40.35" customHeight="1" x14ac:dyDescent="0.25">
      <c r="A1202" s="59"/>
      <c r="B1202" s="59"/>
      <c r="C1202" s="59"/>
      <c r="D1202" s="59"/>
      <c r="E1202" s="59"/>
      <c r="F1202" s="59"/>
      <c r="G1202" s="59"/>
      <c r="H1202" s="59"/>
      <c r="I1202" s="59"/>
      <c r="J1202" s="59"/>
      <c r="K1202" s="59"/>
      <c r="L1202" s="59"/>
      <c r="M1202" s="59"/>
      <c r="N1202" s="59"/>
      <c r="O1202" s="59"/>
      <c r="P1202" s="59"/>
      <c r="Q1202" s="59"/>
      <c r="R1202" s="59"/>
      <c r="S1202" s="59"/>
      <c r="T1202" s="59"/>
      <c r="U1202" s="59"/>
      <c r="V1202" s="59"/>
      <c r="W1202" s="59"/>
      <c r="X1202" s="59"/>
      <c r="Y1202" s="59"/>
      <c r="Z1202" s="59"/>
      <c r="AA1202" s="59"/>
    </row>
    <row r="1203" spans="1:27" ht="40.35" customHeight="1" x14ac:dyDescent="0.25">
      <c r="A1203" s="59"/>
      <c r="B1203" s="59"/>
      <c r="C1203" s="59"/>
      <c r="D1203" s="59"/>
      <c r="E1203" s="59"/>
      <c r="F1203" s="59"/>
      <c r="G1203" s="59"/>
      <c r="H1203" s="59"/>
      <c r="I1203" s="59"/>
      <c r="J1203" s="59"/>
      <c r="K1203" s="59"/>
      <c r="L1203" s="59"/>
      <c r="M1203" s="59"/>
      <c r="N1203" s="59"/>
      <c r="O1203" s="59"/>
      <c r="P1203" s="59"/>
      <c r="Q1203" s="59"/>
      <c r="R1203" s="59"/>
      <c r="S1203" s="59"/>
      <c r="T1203" s="59"/>
      <c r="U1203" s="59"/>
      <c r="V1203" s="59"/>
      <c r="W1203" s="59"/>
      <c r="X1203" s="59"/>
      <c r="Y1203" s="59"/>
      <c r="Z1203" s="59"/>
      <c r="AA1203" s="59"/>
    </row>
    <row r="1204" spans="1:27" ht="40.35" customHeight="1" x14ac:dyDescent="0.25">
      <c r="A1204" s="59"/>
      <c r="B1204" s="59"/>
      <c r="C1204" s="59"/>
      <c r="D1204" s="59"/>
      <c r="E1204" s="59"/>
      <c r="F1204" s="59"/>
      <c r="G1204" s="59"/>
      <c r="H1204" s="59"/>
      <c r="I1204" s="59"/>
      <c r="J1204" s="59"/>
      <c r="K1204" s="59"/>
      <c r="L1204" s="59"/>
      <c r="M1204" s="59"/>
      <c r="N1204" s="59"/>
      <c r="O1204" s="59"/>
      <c r="P1204" s="59"/>
      <c r="Q1204" s="59"/>
      <c r="R1204" s="59"/>
      <c r="S1204" s="59"/>
      <c r="T1204" s="59"/>
      <c r="U1204" s="59"/>
      <c r="V1204" s="59"/>
      <c r="W1204" s="59"/>
      <c r="X1204" s="59"/>
      <c r="Y1204" s="59"/>
      <c r="Z1204" s="59"/>
      <c r="AA1204" s="59"/>
    </row>
    <row r="1205" spans="1:27" ht="40.35" customHeight="1" x14ac:dyDescent="0.25">
      <c r="A1205" s="59"/>
      <c r="B1205" s="59"/>
      <c r="C1205" s="59"/>
      <c r="D1205" s="59"/>
      <c r="E1205" s="59"/>
      <c r="F1205" s="59"/>
      <c r="G1205" s="59"/>
      <c r="H1205" s="59"/>
      <c r="I1205" s="59"/>
      <c r="J1205" s="59"/>
      <c r="K1205" s="59"/>
      <c r="L1205" s="59"/>
      <c r="M1205" s="59"/>
      <c r="N1205" s="59"/>
      <c r="O1205" s="59"/>
      <c r="P1205" s="59"/>
      <c r="Q1205" s="59"/>
      <c r="R1205" s="59"/>
      <c r="S1205" s="59"/>
      <c r="T1205" s="59"/>
      <c r="U1205" s="59"/>
      <c r="V1205" s="59"/>
      <c r="W1205" s="59"/>
      <c r="X1205" s="59"/>
      <c r="Y1205" s="59"/>
      <c r="Z1205" s="59"/>
      <c r="AA1205" s="59"/>
    </row>
    <row r="1206" spans="1:27" ht="40.35" customHeight="1" x14ac:dyDescent="0.25">
      <c r="A1206" s="59"/>
      <c r="B1206" s="59"/>
      <c r="C1206" s="59"/>
      <c r="D1206" s="59"/>
      <c r="E1206" s="59"/>
      <c r="F1206" s="59"/>
      <c r="G1206" s="59"/>
      <c r="H1206" s="59"/>
      <c r="I1206" s="59"/>
      <c r="J1206" s="59"/>
      <c r="K1206" s="59"/>
      <c r="L1206" s="59"/>
      <c r="M1206" s="59"/>
      <c r="N1206" s="59"/>
      <c r="O1206" s="59"/>
      <c r="P1206" s="59"/>
      <c r="Q1206" s="59"/>
      <c r="R1206" s="59"/>
      <c r="S1206" s="59"/>
      <c r="T1206" s="59"/>
      <c r="U1206" s="59"/>
      <c r="V1206" s="59"/>
      <c r="W1206" s="59"/>
      <c r="X1206" s="59"/>
      <c r="Y1206" s="59"/>
      <c r="Z1206" s="59"/>
      <c r="AA1206" s="59"/>
    </row>
    <row r="1207" spans="1:27" ht="40.35" customHeight="1" x14ac:dyDescent="0.25">
      <c r="A1207" s="59"/>
      <c r="B1207" s="59"/>
      <c r="C1207" s="59"/>
      <c r="D1207" s="59"/>
      <c r="E1207" s="59"/>
      <c r="F1207" s="59"/>
      <c r="G1207" s="59"/>
      <c r="H1207" s="59"/>
      <c r="I1207" s="59"/>
      <c r="J1207" s="59"/>
      <c r="K1207" s="59"/>
      <c r="L1207" s="59"/>
      <c r="M1207" s="59"/>
      <c r="N1207" s="59"/>
      <c r="O1207" s="59"/>
      <c r="P1207" s="59"/>
      <c r="Q1207" s="59"/>
      <c r="R1207" s="59"/>
      <c r="S1207" s="59"/>
      <c r="T1207" s="59"/>
      <c r="U1207" s="59"/>
      <c r="V1207" s="59"/>
      <c r="W1207" s="59"/>
      <c r="X1207" s="59"/>
      <c r="Y1207" s="59"/>
      <c r="Z1207" s="59"/>
      <c r="AA1207" s="59"/>
    </row>
    <row r="1208" spans="1:27" ht="40.35" customHeight="1" x14ac:dyDescent="0.25">
      <c r="A1208" s="59"/>
      <c r="B1208" s="59"/>
      <c r="C1208" s="59"/>
      <c r="D1208" s="59"/>
      <c r="E1208" s="59"/>
      <c r="F1208" s="59"/>
      <c r="G1208" s="59"/>
      <c r="H1208" s="59"/>
      <c r="I1208" s="59"/>
      <c r="J1208" s="59"/>
      <c r="K1208" s="59"/>
      <c r="L1208" s="59"/>
      <c r="M1208" s="59"/>
      <c r="N1208" s="59"/>
      <c r="O1208" s="59"/>
      <c r="P1208" s="59"/>
      <c r="Q1208" s="59"/>
      <c r="R1208" s="59"/>
      <c r="S1208" s="59"/>
      <c r="T1208" s="59"/>
      <c r="U1208" s="59"/>
      <c r="V1208" s="59"/>
      <c r="W1208" s="59"/>
      <c r="X1208" s="59"/>
      <c r="Y1208" s="59"/>
      <c r="Z1208" s="59"/>
      <c r="AA1208" s="59"/>
    </row>
    <row r="1209" spans="1:27" ht="40.35" customHeight="1" x14ac:dyDescent="0.25">
      <c r="A1209" s="59"/>
      <c r="B1209" s="59"/>
      <c r="C1209" s="59"/>
      <c r="D1209" s="59"/>
      <c r="E1209" s="59"/>
      <c r="F1209" s="59"/>
      <c r="G1209" s="59"/>
      <c r="H1209" s="59"/>
      <c r="I1209" s="59"/>
      <c r="J1209" s="59"/>
      <c r="K1209" s="59"/>
      <c r="L1209" s="59"/>
      <c r="M1209" s="59"/>
      <c r="N1209" s="59"/>
      <c r="O1209" s="59"/>
      <c r="P1209" s="59"/>
      <c r="Q1209" s="59"/>
      <c r="R1209" s="59"/>
      <c r="S1209" s="59"/>
      <c r="T1209" s="59"/>
      <c r="U1209" s="59"/>
      <c r="V1209" s="59"/>
      <c r="W1209" s="59"/>
      <c r="X1209" s="59"/>
      <c r="Y1209" s="59"/>
      <c r="Z1209" s="59"/>
      <c r="AA1209" s="59"/>
    </row>
    <row r="1210" spans="1:27" ht="40.35" customHeight="1" x14ac:dyDescent="0.25">
      <c r="A1210" s="59"/>
      <c r="B1210" s="59"/>
      <c r="C1210" s="59"/>
      <c r="D1210" s="59"/>
      <c r="E1210" s="59"/>
      <c r="F1210" s="59"/>
      <c r="G1210" s="59"/>
      <c r="H1210" s="59"/>
      <c r="I1210" s="59"/>
      <c r="J1210" s="59"/>
      <c r="K1210" s="59"/>
      <c r="L1210" s="59"/>
      <c r="M1210" s="59"/>
      <c r="N1210" s="59"/>
      <c r="O1210" s="59"/>
      <c r="P1210" s="59"/>
      <c r="Q1210" s="59"/>
      <c r="R1210" s="59"/>
      <c r="S1210" s="59"/>
      <c r="T1210" s="59"/>
      <c r="U1210" s="59"/>
      <c r="V1210" s="59"/>
      <c r="W1210" s="59"/>
      <c r="X1210" s="59"/>
      <c r="Y1210" s="59"/>
      <c r="Z1210" s="59"/>
      <c r="AA1210" s="59"/>
    </row>
    <row r="1211" spans="1:27" ht="40.35" customHeight="1" x14ac:dyDescent="0.25">
      <c r="A1211" s="59"/>
      <c r="B1211" s="59"/>
      <c r="C1211" s="59"/>
      <c r="D1211" s="59"/>
      <c r="E1211" s="59"/>
      <c r="F1211" s="59"/>
      <c r="G1211" s="59"/>
      <c r="H1211" s="59"/>
      <c r="I1211" s="59"/>
      <c r="J1211" s="59"/>
      <c r="K1211" s="59"/>
      <c r="L1211" s="59"/>
      <c r="M1211" s="59"/>
      <c r="N1211" s="59"/>
      <c r="O1211" s="59"/>
      <c r="P1211" s="59"/>
      <c r="Q1211" s="59"/>
      <c r="R1211" s="59"/>
      <c r="S1211" s="59"/>
      <c r="T1211" s="59"/>
      <c r="U1211" s="59"/>
      <c r="V1211" s="59"/>
      <c r="W1211" s="59"/>
      <c r="X1211" s="59"/>
      <c r="Y1211" s="59"/>
      <c r="Z1211" s="59"/>
      <c r="AA1211" s="59"/>
    </row>
    <row r="1212" spans="1:27" ht="40.35" customHeight="1" x14ac:dyDescent="0.25">
      <c r="A1212" s="59"/>
      <c r="B1212" s="59"/>
      <c r="C1212" s="59"/>
      <c r="D1212" s="59"/>
      <c r="E1212" s="59"/>
      <c r="F1212" s="59"/>
      <c r="G1212" s="59"/>
      <c r="H1212" s="59"/>
      <c r="I1212" s="59"/>
      <c r="J1212" s="59"/>
      <c r="K1212" s="59"/>
      <c r="L1212" s="59"/>
      <c r="M1212" s="59"/>
      <c r="N1212" s="59"/>
      <c r="O1212" s="59"/>
      <c r="P1212" s="59"/>
      <c r="Q1212" s="59"/>
      <c r="R1212" s="59"/>
      <c r="S1212" s="59"/>
      <c r="T1212" s="59"/>
      <c r="U1212" s="59"/>
      <c r="V1212" s="59"/>
      <c r="W1212" s="59"/>
      <c r="X1212" s="59"/>
      <c r="Y1212" s="59"/>
      <c r="Z1212" s="59"/>
      <c r="AA1212" s="59"/>
    </row>
    <row r="1213" spans="1:27" ht="40.35" customHeight="1" x14ac:dyDescent="0.25">
      <c r="A1213" s="59"/>
      <c r="B1213" s="59"/>
      <c r="C1213" s="59"/>
      <c r="D1213" s="59"/>
      <c r="E1213" s="59"/>
      <c r="F1213" s="59"/>
      <c r="G1213" s="59"/>
      <c r="H1213" s="59"/>
      <c r="I1213" s="59"/>
      <c r="J1213" s="59"/>
      <c r="K1213" s="59"/>
      <c r="L1213" s="59"/>
      <c r="M1213" s="59"/>
      <c r="N1213" s="59"/>
      <c r="O1213" s="59"/>
      <c r="P1213" s="59"/>
      <c r="Q1213" s="59"/>
      <c r="R1213" s="59"/>
      <c r="S1213" s="59"/>
      <c r="T1213" s="59"/>
      <c r="U1213" s="59"/>
      <c r="V1213" s="59"/>
      <c r="W1213" s="59"/>
      <c r="X1213" s="59"/>
      <c r="Y1213" s="59"/>
      <c r="Z1213" s="59"/>
      <c r="AA1213" s="59"/>
    </row>
    <row r="1214" spans="1:27" ht="40.35" customHeight="1" x14ac:dyDescent="0.25">
      <c r="A1214" s="59"/>
      <c r="B1214" s="59"/>
      <c r="C1214" s="59"/>
      <c r="D1214" s="59"/>
      <c r="E1214" s="59"/>
      <c r="F1214" s="59"/>
      <c r="G1214" s="59"/>
      <c r="H1214" s="59"/>
      <c r="I1214" s="59"/>
      <c r="J1214" s="59"/>
      <c r="K1214" s="59"/>
      <c r="L1214" s="59"/>
      <c r="M1214" s="59"/>
      <c r="N1214" s="59"/>
      <c r="O1214" s="59"/>
      <c r="P1214" s="59"/>
      <c r="Q1214" s="59"/>
      <c r="R1214" s="59"/>
      <c r="S1214" s="59"/>
      <c r="T1214" s="59"/>
      <c r="U1214" s="59"/>
      <c r="V1214" s="59"/>
      <c r="W1214" s="59"/>
      <c r="X1214" s="59"/>
      <c r="Y1214" s="59"/>
      <c r="Z1214" s="59"/>
      <c r="AA1214" s="59"/>
    </row>
    <row r="1215" spans="1:27" ht="40.35" customHeight="1" x14ac:dyDescent="0.25">
      <c r="A1215" s="59"/>
      <c r="B1215" s="59"/>
      <c r="C1215" s="59"/>
      <c r="D1215" s="59"/>
      <c r="E1215" s="59"/>
      <c r="F1215" s="59"/>
      <c r="G1215" s="59"/>
      <c r="H1215" s="59"/>
      <c r="I1215" s="59"/>
      <c r="J1215" s="59"/>
      <c r="K1215" s="59"/>
      <c r="L1215" s="59"/>
      <c r="M1215" s="59"/>
      <c r="N1215" s="59"/>
      <c r="O1215" s="59"/>
      <c r="P1215" s="59"/>
      <c r="Q1215" s="59"/>
      <c r="R1215" s="59"/>
      <c r="S1215" s="59"/>
      <c r="T1215" s="59"/>
      <c r="U1215" s="59"/>
      <c r="V1215" s="59"/>
      <c r="W1215" s="59"/>
      <c r="X1215" s="59"/>
      <c r="Y1215" s="59"/>
      <c r="Z1215" s="59"/>
      <c r="AA1215" s="59"/>
    </row>
    <row r="1216" spans="1:27" ht="40.35" customHeight="1" x14ac:dyDescent="0.25">
      <c r="A1216" s="59"/>
      <c r="B1216" s="59"/>
      <c r="C1216" s="59"/>
      <c r="D1216" s="59"/>
      <c r="E1216" s="59"/>
      <c r="F1216" s="59"/>
      <c r="G1216" s="59"/>
      <c r="H1216" s="59"/>
      <c r="I1216" s="59"/>
      <c r="J1216" s="59"/>
      <c r="K1216" s="59"/>
      <c r="L1216" s="59"/>
      <c r="M1216" s="59"/>
      <c r="N1216" s="59"/>
      <c r="O1216" s="59"/>
      <c r="P1216" s="59"/>
      <c r="Q1216" s="59"/>
      <c r="R1216" s="59"/>
      <c r="S1216" s="59"/>
      <c r="T1216" s="59"/>
      <c r="U1216" s="59"/>
      <c r="V1216" s="59"/>
      <c r="W1216" s="59"/>
      <c r="X1216" s="59"/>
      <c r="Y1216" s="59"/>
      <c r="Z1216" s="59"/>
      <c r="AA1216" s="59"/>
    </row>
    <row r="1217" spans="1:27" ht="40.35" customHeight="1" x14ac:dyDescent="0.25">
      <c r="A1217" s="59"/>
      <c r="B1217" s="59"/>
      <c r="C1217" s="59"/>
      <c r="D1217" s="59"/>
      <c r="E1217" s="59"/>
      <c r="F1217" s="59"/>
      <c r="G1217" s="59"/>
      <c r="H1217" s="59"/>
      <c r="I1217" s="59"/>
      <c r="J1217" s="59"/>
      <c r="K1217" s="59"/>
      <c r="L1217" s="59"/>
      <c r="M1217" s="59"/>
      <c r="N1217" s="59"/>
      <c r="O1217" s="59"/>
      <c r="P1217" s="59"/>
      <c r="Q1217" s="59"/>
      <c r="R1217" s="59"/>
      <c r="S1217" s="59"/>
      <c r="T1217" s="59"/>
      <c r="U1217" s="59"/>
      <c r="V1217" s="59"/>
      <c r="W1217" s="59"/>
      <c r="X1217" s="59"/>
      <c r="Y1217" s="59"/>
      <c r="Z1217" s="59"/>
      <c r="AA1217" s="59"/>
    </row>
    <row r="1218" spans="1:27" ht="40.35" customHeight="1" x14ac:dyDescent="0.25">
      <c r="A1218" s="59"/>
      <c r="B1218" s="59"/>
      <c r="C1218" s="59"/>
      <c r="D1218" s="59"/>
      <c r="E1218" s="59"/>
      <c r="F1218" s="59"/>
      <c r="G1218" s="59"/>
      <c r="H1218" s="59"/>
      <c r="I1218" s="59"/>
      <c r="J1218" s="59"/>
      <c r="K1218" s="59"/>
      <c r="L1218" s="59"/>
      <c r="M1218" s="59"/>
      <c r="N1218" s="59"/>
      <c r="O1218" s="59"/>
      <c r="P1218" s="59"/>
      <c r="Q1218" s="59"/>
      <c r="R1218" s="59"/>
      <c r="S1218" s="59"/>
      <c r="T1218" s="59"/>
      <c r="U1218" s="59"/>
      <c r="V1218" s="59"/>
      <c r="W1218" s="59"/>
      <c r="X1218" s="59"/>
      <c r="Y1218" s="59"/>
      <c r="Z1218" s="59"/>
      <c r="AA1218" s="59"/>
    </row>
    <row r="1219" spans="1:27" ht="40.35" customHeight="1" x14ac:dyDescent="0.25">
      <c r="A1219" s="59"/>
      <c r="B1219" s="59"/>
      <c r="C1219" s="59"/>
      <c r="D1219" s="59"/>
      <c r="E1219" s="59"/>
      <c r="F1219" s="59"/>
      <c r="G1219" s="59"/>
      <c r="H1219" s="59"/>
      <c r="I1219" s="59"/>
      <c r="J1219" s="59"/>
      <c r="K1219" s="59"/>
      <c r="L1219" s="59"/>
      <c r="M1219" s="59"/>
      <c r="N1219" s="59"/>
      <c r="O1219" s="59"/>
      <c r="P1219" s="59"/>
      <c r="Q1219" s="59"/>
      <c r="R1219" s="59"/>
      <c r="S1219" s="59"/>
      <c r="T1219" s="59"/>
      <c r="U1219" s="59"/>
      <c r="V1219" s="59"/>
      <c r="W1219" s="59"/>
      <c r="X1219" s="59"/>
      <c r="Y1219" s="59"/>
      <c r="Z1219" s="59"/>
      <c r="AA1219" s="59"/>
    </row>
    <row r="1220" spans="1:27" ht="40.35" customHeight="1" x14ac:dyDescent="0.25">
      <c r="A1220" s="59"/>
      <c r="B1220" s="59"/>
      <c r="C1220" s="59"/>
      <c r="D1220" s="59"/>
      <c r="E1220" s="59"/>
      <c r="F1220" s="59"/>
      <c r="G1220" s="59"/>
      <c r="H1220" s="59"/>
      <c r="I1220" s="59"/>
      <c r="J1220" s="59"/>
      <c r="K1220" s="59"/>
      <c r="L1220" s="59"/>
      <c r="M1220" s="59"/>
      <c r="N1220" s="59"/>
      <c r="O1220" s="59"/>
      <c r="P1220" s="59"/>
      <c r="Q1220" s="59"/>
      <c r="R1220" s="59"/>
      <c r="S1220" s="59"/>
      <c r="T1220" s="59"/>
      <c r="U1220" s="59"/>
      <c r="V1220" s="59"/>
      <c r="W1220" s="59"/>
      <c r="X1220" s="59"/>
      <c r="Y1220" s="59"/>
      <c r="Z1220" s="59"/>
      <c r="AA1220" s="59"/>
    </row>
    <row r="1221" spans="1:27" ht="40.35" customHeight="1" x14ac:dyDescent="0.25">
      <c r="A1221" s="59"/>
      <c r="B1221" s="59"/>
      <c r="C1221" s="59"/>
      <c r="D1221" s="59"/>
      <c r="E1221" s="59"/>
      <c r="F1221" s="59"/>
      <c r="G1221" s="59"/>
      <c r="H1221" s="59"/>
      <c r="I1221" s="59"/>
      <c r="J1221" s="59"/>
      <c r="K1221" s="59"/>
      <c r="L1221" s="59"/>
      <c r="M1221" s="59"/>
      <c r="N1221" s="59"/>
      <c r="O1221" s="59"/>
      <c r="P1221" s="59"/>
      <c r="Q1221" s="59"/>
      <c r="R1221" s="59"/>
      <c r="S1221" s="59"/>
      <c r="T1221" s="59"/>
      <c r="U1221" s="59"/>
      <c r="V1221" s="59"/>
      <c r="W1221" s="59"/>
      <c r="X1221" s="59"/>
      <c r="Y1221" s="59"/>
      <c r="Z1221" s="59"/>
      <c r="AA1221" s="59"/>
    </row>
    <row r="1222" spans="1:27" ht="40.35" customHeight="1" x14ac:dyDescent="0.25">
      <c r="A1222" s="59"/>
      <c r="B1222" s="59"/>
      <c r="C1222" s="59"/>
      <c r="D1222" s="59"/>
      <c r="E1222" s="59"/>
      <c r="F1222" s="59"/>
      <c r="G1222" s="59"/>
      <c r="H1222" s="59"/>
      <c r="I1222" s="59"/>
      <c r="J1222" s="59"/>
      <c r="K1222" s="59"/>
      <c r="L1222" s="59"/>
      <c r="M1222" s="59"/>
      <c r="N1222" s="59"/>
      <c r="O1222" s="59"/>
      <c r="P1222" s="59"/>
      <c r="Q1222" s="59"/>
      <c r="R1222" s="59"/>
      <c r="S1222" s="59"/>
      <c r="T1222" s="59"/>
      <c r="U1222" s="59"/>
      <c r="V1222" s="59"/>
      <c r="W1222" s="59"/>
      <c r="X1222" s="59"/>
      <c r="Y1222" s="59"/>
      <c r="Z1222" s="59"/>
      <c r="AA1222" s="59"/>
    </row>
    <row r="1223" spans="1:27" ht="40.35" customHeight="1" x14ac:dyDescent="0.25">
      <c r="A1223" s="59"/>
      <c r="B1223" s="59"/>
      <c r="C1223" s="59"/>
      <c r="D1223" s="59"/>
      <c r="E1223" s="59"/>
      <c r="F1223" s="59"/>
      <c r="G1223" s="59"/>
      <c r="H1223" s="59"/>
      <c r="I1223" s="59"/>
      <c r="J1223" s="59"/>
      <c r="K1223" s="59"/>
      <c r="L1223" s="59"/>
      <c r="M1223" s="59"/>
      <c r="N1223" s="59"/>
      <c r="O1223" s="59"/>
      <c r="P1223" s="59"/>
      <c r="Q1223" s="59"/>
      <c r="R1223" s="59"/>
      <c r="S1223" s="59"/>
      <c r="T1223" s="59"/>
      <c r="U1223" s="59"/>
      <c r="V1223" s="59"/>
      <c r="W1223" s="59"/>
      <c r="X1223" s="59"/>
      <c r="Y1223" s="59"/>
      <c r="Z1223" s="59"/>
      <c r="AA1223" s="59"/>
    </row>
    <row r="1224" spans="1:27" ht="40.35" customHeight="1" x14ac:dyDescent="0.25">
      <c r="A1224" s="59"/>
      <c r="B1224" s="59"/>
      <c r="C1224" s="59"/>
      <c r="D1224" s="59"/>
      <c r="E1224" s="59"/>
      <c r="F1224" s="59"/>
      <c r="G1224" s="59"/>
      <c r="H1224" s="59"/>
      <c r="I1224" s="59"/>
      <c r="J1224" s="59"/>
      <c r="K1224" s="59"/>
      <c r="L1224" s="59"/>
      <c r="M1224" s="59"/>
      <c r="N1224" s="59"/>
      <c r="O1224" s="59"/>
      <c r="P1224" s="59"/>
      <c r="Q1224" s="59"/>
      <c r="R1224" s="59"/>
      <c r="S1224" s="59"/>
      <c r="T1224" s="59"/>
      <c r="U1224" s="59"/>
      <c r="V1224" s="59"/>
      <c r="W1224" s="59"/>
      <c r="X1224" s="59"/>
      <c r="Y1224" s="59"/>
      <c r="Z1224" s="59"/>
      <c r="AA1224" s="59"/>
    </row>
    <row r="1225" spans="1:27" ht="40.35" customHeight="1" x14ac:dyDescent="0.25">
      <c r="A1225" s="59"/>
      <c r="B1225" s="59"/>
      <c r="C1225" s="59"/>
      <c r="D1225" s="59"/>
      <c r="E1225" s="59"/>
      <c r="F1225" s="59"/>
      <c r="G1225" s="59"/>
      <c r="H1225" s="59"/>
      <c r="I1225" s="59"/>
      <c r="J1225" s="59"/>
      <c r="K1225" s="59"/>
      <c r="L1225" s="59"/>
      <c r="M1225" s="59"/>
      <c r="N1225" s="59"/>
      <c r="O1225" s="59"/>
      <c r="P1225" s="59"/>
      <c r="Q1225" s="59"/>
      <c r="R1225" s="59"/>
      <c r="S1225" s="59"/>
      <c r="T1225" s="59"/>
      <c r="U1225" s="59"/>
      <c r="V1225" s="59"/>
      <c r="W1225" s="59"/>
      <c r="X1225" s="59"/>
      <c r="Y1225" s="59"/>
      <c r="Z1225" s="59"/>
      <c r="AA1225" s="59"/>
    </row>
    <row r="1226" spans="1:27" ht="40.35" customHeight="1" x14ac:dyDescent="0.25">
      <c r="A1226" s="59"/>
      <c r="B1226" s="59"/>
      <c r="C1226" s="59"/>
      <c r="D1226" s="59"/>
      <c r="E1226" s="59"/>
      <c r="F1226" s="59"/>
      <c r="G1226" s="59"/>
      <c r="H1226" s="59"/>
      <c r="I1226" s="59"/>
      <c r="J1226" s="59"/>
      <c r="K1226" s="59"/>
      <c r="L1226" s="59"/>
      <c r="M1226" s="59"/>
      <c r="N1226" s="59"/>
      <c r="O1226" s="59"/>
      <c r="P1226" s="59"/>
      <c r="Q1226" s="59"/>
      <c r="R1226" s="59"/>
      <c r="S1226" s="59"/>
      <c r="T1226" s="59"/>
      <c r="U1226" s="59"/>
      <c r="V1226" s="59"/>
      <c r="W1226" s="59"/>
      <c r="X1226" s="59"/>
      <c r="Y1226" s="59"/>
      <c r="Z1226" s="59"/>
      <c r="AA1226" s="59"/>
    </row>
    <row r="1227" spans="1:27" ht="40.35" customHeight="1" x14ac:dyDescent="0.25">
      <c r="A1227" s="59"/>
      <c r="B1227" s="59"/>
      <c r="C1227" s="59"/>
      <c r="D1227" s="59"/>
      <c r="E1227" s="59"/>
      <c r="F1227" s="59"/>
      <c r="G1227" s="59"/>
      <c r="H1227" s="59"/>
      <c r="I1227" s="59"/>
      <c r="J1227" s="59"/>
      <c r="K1227" s="59"/>
      <c r="L1227" s="59"/>
      <c r="M1227" s="59"/>
      <c r="N1227" s="59"/>
      <c r="O1227" s="59"/>
      <c r="P1227" s="59"/>
      <c r="Q1227" s="59"/>
      <c r="R1227" s="59"/>
      <c r="S1227" s="59"/>
      <c r="T1227" s="59"/>
      <c r="U1227" s="59"/>
      <c r="V1227" s="59"/>
      <c r="W1227" s="59"/>
      <c r="X1227" s="59"/>
      <c r="Y1227" s="59"/>
      <c r="Z1227" s="59"/>
      <c r="AA1227" s="59"/>
    </row>
    <row r="1228" spans="1:27" ht="40.35" customHeight="1" x14ac:dyDescent="0.25">
      <c r="A1228" s="59"/>
      <c r="B1228" s="59"/>
      <c r="C1228" s="59"/>
      <c r="D1228" s="59"/>
      <c r="E1228" s="59"/>
      <c r="F1228" s="59"/>
      <c r="G1228" s="59"/>
      <c r="H1228" s="59"/>
      <c r="I1228" s="59"/>
      <c r="J1228" s="59"/>
      <c r="K1228" s="59"/>
      <c r="L1228" s="59"/>
      <c r="M1228" s="59"/>
      <c r="N1228" s="59"/>
      <c r="O1228" s="59"/>
      <c r="P1228" s="59"/>
      <c r="Q1228" s="59"/>
      <c r="R1228" s="59"/>
      <c r="S1228" s="59"/>
      <c r="T1228" s="59"/>
      <c r="U1228" s="59"/>
      <c r="V1228" s="59"/>
      <c r="W1228" s="59"/>
      <c r="X1228" s="59"/>
      <c r="Y1228" s="59"/>
      <c r="Z1228" s="59"/>
      <c r="AA1228" s="59"/>
    </row>
    <row r="1229" spans="1:27" ht="40.35" customHeight="1" x14ac:dyDescent="0.25">
      <c r="A1229" s="59"/>
      <c r="B1229" s="59"/>
      <c r="C1229" s="59"/>
      <c r="D1229" s="59"/>
      <c r="E1229" s="59"/>
      <c r="F1229" s="59"/>
      <c r="G1229" s="59"/>
      <c r="H1229" s="59"/>
      <c r="I1229" s="59"/>
      <c r="J1229" s="59"/>
      <c r="K1229" s="59"/>
      <c r="L1229" s="59"/>
      <c r="M1229" s="59"/>
      <c r="N1229" s="59"/>
      <c r="O1229" s="59"/>
      <c r="P1229" s="59"/>
      <c r="Q1229" s="59"/>
      <c r="R1229" s="59"/>
      <c r="S1229" s="59"/>
      <c r="T1229" s="59"/>
      <c r="U1229" s="59"/>
      <c r="V1229" s="59"/>
      <c r="W1229" s="59"/>
      <c r="X1229" s="59"/>
      <c r="Y1229" s="59"/>
      <c r="Z1229" s="59"/>
      <c r="AA1229" s="59"/>
    </row>
    <row r="1230" spans="1:27" ht="40.35" customHeight="1" x14ac:dyDescent="0.25">
      <c r="A1230" s="59"/>
      <c r="B1230" s="59"/>
      <c r="C1230" s="59"/>
      <c r="D1230" s="59"/>
      <c r="E1230" s="59"/>
      <c r="F1230" s="59"/>
      <c r="G1230" s="59"/>
      <c r="H1230" s="59"/>
      <c r="I1230" s="59"/>
      <c r="J1230" s="59"/>
      <c r="K1230" s="59"/>
      <c r="L1230" s="59"/>
      <c r="M1230" s="59"/>
      <c r="N1230" s="59"/>
      <c r="O1230" s="59"/>
      <c r="P1230" s="59"/>
      <c r="Q1230" s="59"/>
      <c r="R1230" s="59"/>
      <c r="S1230" s="59"/>
      <c r="T1230" s="59"/>
      <c r="U1230" s="59"/>
      <c r="V1230" s="59"/>
      <c r="W1230" s="59"/>
      <c r="X1230" s="59"/>
      <c r="Y1230" s="59"/>
      <c r="Z1230" s="59"/>
      <c r="AA1230" s="59"/>
    </row>
    <row r="1231" spans="1:27" ht="40.35" customHeight="1" x14ac:dyDescent="0.25">
      <c r="A1231" s="59"/>
      <c r="B1231" s="59"/>
      <c r="C1231" s="59"/>
      <c r="D1231" s="59"/>
      <c r="E1231" s="59"/>
      <c r="F1231" s="59"/>
      <c r="G1231" s="59"/>
      <c r="H1231" s="59"/>
      <c r="I1231" s="59"/>
      <c r="J1231" s="59"/>
      <c r="K1231" s="59"/>
      <c r="L1231" s="59"/>
      <c r="M1231" s="59"/>
      <c r="N1231" s="59"/>
      <c r="O1231" s="59"/>
      <c r="P1231" s="59"/>
      <c r="Q1231" s="59"/>
      <c r="R1231" s="59"/>
      <c r="S1231" s="59"/>
      <c r="T1231" s="59"/>
      <c r="U1231" s="59"/>
      <c r="V1231" s="59"/>
      <c r="W1231" s="59"/>
      <c r="X1231" s="59"/>
      <c r="Y1231" s="59"/>
      <c r="Z1231" s="59"/>
      <c r="AA1231" s="59"/>
    </row>
    <row r="1232" spans="1:27" ht="40.35" customHeight="1" x14ac:dyDescent="0.25">
      <c r="A1232" s="59"/>
      <c r="B1232" s="59"/>
      <c r="C1232" s="59"/>
      <c r="D1232" s="59"/>
      <c r="E1232" s="59"/>
      <c r="F1232" s="59"/>
      <c r="G1232" s="59"/>
      <c r="H1232" s="59"/>
      <c r="I1232" s="59"/>
      <c r="J1232" s="59"/>
      <c r="K1232" s="59"/>
      <c r="L1232" s="59"/>
      <c r="M1232" s="59"/>
      <c r="N1232" s="59"/>
      <c r="O1232" s="59"/>
      <c r="P1232" s="59"/>
      <c r="Q1232" s="59"/>
      <c r="R1232" s="59"/>
      <c r="S1232" s="59"/>
      <c r="T1232" s="59"/>
      <c r="U1232" s="59"/>
      <c r="V1232" s="59"/>
      <c r="W1232" s="59"/>
      <c r="X1232" s="59"/>
      <c r="Y1232" s="59"/>
      <c r="Z1232" s="59"/>
      <c r="AA1232" s="59"/>
    </row>
    <row r="1233" spans="1:27" ht="40.35" customHeight="1" x14ac:dyDescent="0.25">
      <c r="A1233" s="59"/>
      <c r="B1233" s="59"/>
      <c r="C1233" s="59"/>
      <c r="D1233" s="59"/>
      <c r="E1233" s="59"/>
      <c r="F1233" s="59"/>
      <c r="G1233" s="59"/>
      <c r="H1233" s="59"/>
      <c r="I1233" s="59"/>
      <c r="J1233" s="59"/>
      <c r="K1233" s="59"/>
      <c r="L1233" s="59"/>
      <c r="M1233" s="59"/>
      <c r="N1233" s="59"/>
      <c r="O1233" s="59"/>
      <c r="P1233" s="59"/>
      <c r="Q1233" s="59"/>
      <c r="R1233" s="59"/>
      <c r="S1233" s="59"/>
      <c r="T1233" s="59"/>
      <c r="U1233" s="59"/>
      <c r="V1233" s="59"/>
      <c r="W1233" s="59"/>
      <c r="X1233" s="59"/>
      <c r="Y1233" s="59"/>
      <c r="Z1233" s="59"/>
      <c r="AA1233" s="59"/>
    </row>
    <row r="1234" spans="1:27" ht="40.35" customHeight="1" x14ac:dyDescent="0.25">
      <c r="A1234" s="59"/>
      <c r="B1234" s="59"/>
      <c r="C1234" s="59"/>
      <c r="D1234" s="59"/>
      <c r="E1234" s="59"/>
      <c r="F1234" s="59"/>
      <c r="G1234" s="59"/>
      <c r="H1234" s="59"/>
      <c r="I1234" s="59"/>
      <c r="J1234" s="59"/>
      <c r="K1234" s="59"/>
      <c r="L1234" s="59"/>
      <c r="M1234" s="59"/>
      <c r="N1234" s="59"/>
      <c r="O1234" s="59"/>
      <c r="P1234" s="59"/>
      <c r="Q1234" s="59"/>
      <c r="R1234" s="59"/>
      <c r="S1234" s="59"/>
      <c r="T1234" s="59"/>
      <c r="U1234" s="59"/>
      <c r="V1234" s="59"/>
      <c r="W1234" s="59"/>
      <c r="X1234" s="59"/>
      <c r="Y1234" s="59"/>
      <c r="Z1234" s="59"/>
      <c r="AA1234" s="59"/>
    </row>
    <row r="1235" spans="1:27" ht="40.35" customHeight="1" x14ac:dyDescent="0.25">
      <c r="A1235" s="59"/>
      <c r="B1235" s="59"/>
      <c r="C1235" s="59"/>
      <c r="D1235" s="59"/>
      <c r="E1235" s="59"/>
      <c r="F1235" s="59"/>
      <c r="G1235" s="59"/>
      <c r="H1235" s="59"/>
      <c r="I1235" s="59"/>
      <c r="J1235" s="59"/>
      <c r="K1235" s="59"/>
      <c r="L1235" s="59"/>
      <c r="M1235" s="59"/>
      <c r="N1235" s="59"/>
      <c r="O1235" s="59"/>
      <c r="P1235" s="59"/>
      <c r="Q1235" s="59"/>
      <c r="R1235" s="59"/>
      <c r="S1235" s="59"/>
      <c r="T1235" s="59"/>
      <c r="U1235" s="59"/>
      <c r="V1235" s="59"/>
      <c r="W1235" s="59"/>
      <c r="X1235" s="59"/>
      <c r="Y1235" s="59"/>
      <c r="Z1235" s="59"/>
      <c r="AA1235" s="59"/>
    </row>
    <row r="1236" spans="1:27" ht="40.35" customHeight="1" x14ac:dyDescent="0.25">
      <c r="A1236" s="59"/>
      <c r="B1236" s="59"/>
      <c r="C1236" s="59"/>
      <c r="D1236" s="59"/>
      <c r="E1236" s="59"/>
      <c r="F1236" s="59"/>
      <c r="G1236" s="59"/>
      <c r="H1236" s="59"/>
      <c r="I1236" s="59"/>
      <c r="J1236" s="59"/>
      <c r="K1236" s="59"/>
      <c r="L1236" s="59"/>
      <c r="M1236" s="59"/>
      <c r="N1236" s="59"/>
      <c r="O1236" s="59"/>
      <c r="P1236" s="59"/>
      <c r="Q1236" s="59"/>
      <c r="R1236" s="59"/>
      <c r="S1236" s="59"/>
      <c r="T1236" s="59"/>
      <c r="U1236" s="59"/>
      <c r="V1236" s="59"/>
      <c r="W1236" s="59"/>
      <c r="X1236" s="59"/>
      <c r="Y1236" s="59"/>
      <c r="Z1236" s="59"/>
      <c r="AA1236" s="59"/>
    </row>
    <row r="1237" spans="1:27" ht="40.35" customHeight="1" x14ac:dyDescent="0.25">
      <c r="A1237" s="59"/>
      <c r="B1237" s="59"/>
      <c r="C1237" s="59"/>
      <c r="D1237" s="59"/>
      <c r="E1237" s="59"/>
      <c r="F1237" s="59"/>
      <c r="G1237" s="59"/>
      <c r="H1237" s="59"/>
      <c r="I1237" s="59"/>
      <c r="J1237" s="59"/>
      <c r="K1237" s="59"/>
      <c r="L1237" s="59"/>
      <c r="M1237" s="59"/>
      <c r="N1237" s="59"/>
      <c r="O1237" s="59"/>
      <c r="P1237" s="59"/>
      <c r="Q1237" s="59"/>
      <c r="R1237" s="59"/>
      <c r="S1237" s="59"/>
      <c r="T1237" s="59"/>
      <c r="U1237" s="59"/>
      <c r="V1237" s="59"/>
      <c r="W1237" s="59"/>
      <c r="X1237" s="59"/>
      <c r="Y1237" s="59"/>
      <c r="Z1237" s="59"/>
      <c r="AA1237" s="59"/>
    </row>
    <row r="1238" spans="1:27" ht="40.35" customHeight="1" x14ac:dyDescent="0.25">
      <c r="A1238" s="59"/>
      <c r="B1238" s="59"/>
      <c r="C1238" s="59"/>
      <c r="D1238" s="59"/>
      <c r="E1238" s="59"/>
      <c r="F1238" s="59"/>
      <c r="G1238" s="59"/>
      <c r="H1238" s="59"/>
      <c r="I1238" s="59"/>
      <c r="J1238" s="59"/>
      <c r="K1238" s="59"/>
      <c r="L1238" s="59"/>
      <c r="M1238" s="59"/>
      <c r="N1238" s="59"/>
      <c r="O1238" s="59"/>
      <c r="P1238" s="59"/>
      <c r="Q1238" s="59"/>
      <c r="R1238" s="59"/>
      <c r="S1238" s="59"/>
      <c r="T1238" s="59"/>
      <c r="U1238" s="59"/>
      <c r="V1238" s="59"/>
      <c r="W1238" s="59"/>
      <c r="X1238" s="59"/>
      <c r="Y1238" s="59"/>
      <c r="Z1238" s="59"/>
      <c r="AA1238" s="59"/>
    </row>
    <row r="1239" spans="1:27" ht="40.35" customHeight="1" x14ac:dyDescent="0.25">
      <c r="A1239" s="59"/>
      <c r="B1239" s="59"/>
      <c r="C1239" s="59"/>
      <c r="D1239" s="59"/>
      <c r="E1239" s="59"/>
      <c r="F1239" s="59"/>
      <c r="G1239" s="59"/>
      <c r="H1239" s="59"/>
      <c r="I1239" s="59"/>
      <c r="J1239" s="59"/>
      <c r="K1239" s="59"/>
      <c r="L1239" s="59"/>
      <c r="M1239" s="59"/>
      <c r="N1239" s="59"/>
      <c r="O1239" s="59"/>
      <c r="P1239" s="59"/>
      <c r="Q1239" s="59"/>
      <c r="R1239" s="59"/>
      <c r="S1239" s="59"/>
      <c r="T1239" s="59"/>
      <c r="U1239" s="59"/>
      <c r="V1239" s="59"/>
      <c r="W1239" s="59"/>
      <c r="X1239" s="59"/>
      <c r="Y1239" s="59"/>
      <c r="Z1239" s="59"/>
      <c r="AA1239" s="59"/>
    </row>
    <row r="1240" spans="1:27" ht="40.35" customHeight="1" x14ac:dyDescent="0.25">
      <c r="A1240" s="59"/>
      <c r="B1240" s="59"/>
      <c r="C1240" s="59"/>
      <c r="D1240" s="59"/>
      <c r="E1240" s="59"/>
      <c r="F1240" s="59"/>
      <c r="G1240" s="59"/>
      <c r="H1240" s="59"/>
      <c r="I1240" s="59"/>
      <c r="J1240" s="59"/>
      <c r="K1240" s="59"/>
      <c r="L1240" s="59"/>
      <c r="M1240" s="59"/>
      <c r="N1240" s="59"/>
      <c r="O1240" s="59"/>
      <c r="P1240" s="59"/>
      <c r="Q1240" s="59"/>
      <c r="R1240" s="59"/>
      <c r="S1240" s="59"/>
      <c r="T1240" s="59"/>
      <c r="U1240" s="59"/>
      <c r="V1240" s="59"/>
      <c r="W1240" s="59"/>
      <c r="X1240" s="59"/>
      <c r="Y1240" s="59"/>
      <c r="Z1240" s="59"/>
      <c r="AA1240" s="59"/>
    </row>
    <row r="1241" spans="1:27" ht="40.35" customHeight="1" x14ac:dyDescent="0.25">
      <c r="A1241" s="59"/>
      <c r="B1241" s="59"/>
      <c r="C1241" s="59"/>
      <c r="D1241" s="59"/>
      <c r="E1241" s="59"/>
      <c r="F1241" s="59"/>
      <c r="G1241" s="59"/>
      <c r="H1241" s="59"/>
      <c r="I1241" s="59"/>
      <c r="J1241" s="59"/>
      <c r="K1241" s="59"/>
      <c r="L1241" s="59"/>
      <c r="M1241" s="59"/>
      <c r="N1241" s="59"/>
      <c r="O1241" s="59"/>
      <c r="P1241" s="59"/>
      <c r="Q1241" s="59"/>
      <c r="R1241" s="59"/>
      <c r="S1241" s="59"/>
      <c r="T1241" s="59"/>
      <c r="U1241" s="59"/>
      <c r="V1241" s="59"/>
      <c r="W1241" s="59"/>
      <c r="X1241" s="59"/>
      <c r="Y1241" s="59"/>
      <c r="Z1241" s="59"/>
      <c r="AA1241" s="59"/>
    </row>
    <row r="1242" spans="1:27" ht="40.35" customHeight="1" x14ac:dyDescent="0.25">
      <c r="A1242" s="59"/>
      <c r="B1242" s="59"/>
      <c r="C1242" s="59"/>
      <c r="D1242" s="59"/>
      <c r="E1242" s="59"/>
      <c r="F1242" s="59"/>
      <c r="G1242" s="59"/>
      <c r="H1242" s="59"/>
      <c r="I1242" s="59"/>
      <c r="J1242" s="59"/>
      <c r="K1242" s="59"/>
      <c r="L1242" s="59"/>
      <c r="M1242" s="59"/>
      <c r="N1242" s="59"/>
      <c r="O1242" s="59"/>
      <c r="P1242" s="59"/>
      <c r="Q1242" s="59"/>
      <c r="R1242" s="59"/>
      <c r="S1242" s="59"/>
      <c r="T1242" s="59"/>
      <c r="U1242" s="59"/>
      <c r="V1242" s="59"/>
      <c r="W1242" s="59"/>
      <c r="X1242" s="59"/>
      <c r="Y1242" s="59"/>
      <c r="Z1242" s="59"/>
      <c r="AA1242" s="59"/>
    </row>
    <row r="1243" spans="1:27" ht="40.35" customHeight="1" x14ac:dyDescent="0.25">
      <c r="A1243" s="59"/>
      <c r="B1243" s="59"/>
      <c r="C1243" s="59"/>
      <c r="D1243" s="59"/>
      <c r="E1243" s="59"/>
      <c r="F1243" s="59"/>
      <c r="G1243" s="59"/>
      <c r="H1243" s="59"/>
      <c r="I1243" s="59"/>
      <c r="J1243" s="59"/>
      <c r="K1243" s="59"/>
      <c r="L1243" s="59"/>
      <c r="M1243" s="59"/>
      <c r="N1243" s="59"/>
      <c r="O1243" s="59"/>
      <c r="P1243" s="59"/>
      <c r="Q1243" s="59"/>
      <c r="R1243" s="59"/>
      <c r="S1243" s="59"/>
      <c r="T1243" s="59"/>
      <c r="U1243" s="59"/>
      <c r="V1243" s="59"/>
      <c r="W1243" s="59"/>
      <c r="X1243" s="59"/>
      <c r="Y1243" s="59"/>
      <c r="Z1243" s="59"/>
      <c r="AA1243" s="59"/>
    </row>
    <row r="1244" spans="1:27" ht="40.35" customHeight="1" x14ac:dyDescent="0.25">
      <c r="A1244" s="59"/>
      <c r="B1244" s="59"/>
      <c r="C1244" s="59"/>
      <c r="D1244" s="59"/>
      <c r="E1244" s="59"/>
      <c r="F1244" s="59"/>
      <c r="G1244" s="59"/>
      <c r="H1244" s="59"/>
      <c r="I1244" s="59"/>
      <c r="J1244" s="59"/>
      <c r="K1244" s="59"/>
      <c r="L1244" s="59"/>
      <c r="M1244" s="59"/>
      <c r="N1244" s="59"/>
      <c r="O1244" s="59"/>
      <c r="P1244" s="59"/>
      <c r="Q1244" s="59"/>
      <c r="R1244" s="59"/>
      <c r="S1244" s="59"/>
      <c r="T1244" s="59"/>
      <c r="U1244" s="59"/>
      <c r="V1244" s="59"/>
      <c r="W1244" s="59"/>
      <c r="X1244" s="59"/>
      <c r="Y1244" s="59"/>
      <c r="Z1244" s="59"/>
      <c r="AA1244" s="59"/>
    </row>
    <row r="1245" spans="1:27" ht="40.35" customHeight="1" x14ac:dyDescent="0.25">
      <c r="A1245" s="59"/>
      <c r="B1245" s="59"/>
      <c r="C1245" s="59"/>
      <c r="D1245" s="59"/>
      <c r="E1245" s="59"/>
      <c r="F1245" s="59"/>
      <c r="G1245" s="59"/>
      <c r="H1245" s="59"/>
      <c r="I1245" s="59"/>
      <c r="J1245" s="59"/>
      <c r="K1245" s="59"/>
      <c r="L1245" s="59"/>
      <c r="M1245" s="59"/>
      <c r="N1245" s="59"/>
      <c r="O1245" s="59"/>
      <c r="P1245" s="59"/>
      <c r="Q1245" s="59"/>
      <c r="R1245" s="59"/>
      <c r="S1245" s="59"/>
      <c r="T1245" s="59"/>
      <c r="U1245" s="59"/>
      <c r="V1245" s="59"/>
      <c r="W1245" s="59"/>
      <c r="X1245" s="59"/>
      <c r="Y1245" s="59"/>
      <c r="Z1245" s="59"/>
      <c r="AA1245" s="59"/>
    </row>
    <row r="1246" spans="1:27" ht="40.35" customHeight="1" x14ac:dyDescent="0.25">
      <c r="A1246" s="59"/>
      <c r="B1246" s="59"/>
      <c r="C1246" s="59"/>
      <c r="D1246" s="59"/>
      <c r="E1246" s="59"/>
      <c r="F1246" s="59"/>
      <c r="G1246" s="59"/>
      <c r="H1246" s="59"/>
      <c r="I1246" s="59"/>
      <c r="J1246" s="59"/>
      <c r="K1246" s="59"/>
      <c r="L1246" s="59"/>
      <c r="M1246" s="59"/>
      <c r="N1246" s="59"/>
      <c r="O1246" s="59"/>
      <c r="P1246" s="59"/>
      <c r="Q1246" s="59"/>
      <c r="R1246" s="59"/>
      <c r="S1246" s="59"/>
      <c r="T1246" s="59"/>
      <c r="U1246" s="59"/>
      <c r="V1246" s="59"/>
      <c r="W1246" s="59"/>
      <c r="X1246" s="59"/>
      <c r="Y1246" s="59"/>
      <c r="Z1246" s="59"/>
      <c r="AA1246" s="59"/>
    </row>
    <row r="1247" spans="1:27" ht="40.35" customHeight="1" x14ac:dyDescent="0.25">
      <c r="A1247" s="59"/>
      <c r="B1247" s="59"/>
      <c r="C1247" s="59"/>
      <c r="D1247" s="59"/>
      <c r="E1247" s="59"/>
      <c r="F1247" s="59"/>
      <c r="G1247" s="59"/>
      <c r="H1247" s="59"/>
      <c r="I1247" s="59"/>
      <c r="J1247" s="59"/>
      <c r="K1247" s="59"/>
      <c r="L1247" s="59"/>
      <c r="M1247" s="59"/>
      <c r="N1247" s="59"/>
      <c r="O1247" s="59"/>
      <c r="P1247" s="59"/>
      <c r="Q1247" s="59"/>
      <c r="R1247" s="59"/>
      <c r="S1247" s="59"/>
      <c r="T1247" s="59"/>
      <c r="U1247" s="59"/>
      <c r="V1247" s="59"/>
      <c r="W1247" s="59"/>
      <c r="X1247" s="59"/>
      <c r="Y1247" s="59"/>
      <c r="Z1247" s="59"/>
      <c r="AA1247" s="59"/>
    </row>
    <row r="1248" spans="1:27" ht="40.35" customHeight="1" x14ac:dyDescent="0.25">
      <c r="A1248" s="59"/>
      <c r="B1248" s="59"/>
      <c r="C1248" s="59"/>
      <c r="D1248" s="59"/>
      <c r="E1248" s="59"/>
      <c r="F1248" s="59"/>
      <c r="G1248" s="59"/>
      <c r="H1248" s="59"/>
      <c r="I1248" s="59"/>
      <c r="J1248" s="59"/>
      <c r="K1248" s="59"/>
      <c r="L1248" s="59"/>
      <c r="M1248" s="59"/>
      <c r="N1248" s="59"/>
      <c r="O1248" s="59"/>
      <c r="P1248" s="59"/>
      <c r="Q1248" s="59"/>
      <c r="R1248" s="59"/>
      <c r="S1248" s="59"/>
      <c r="T1248" s="59"/>
      <c r="U1248" s="59"/>
      <c r="V1248" s="59"/>
      <c r="W1248" s="59"/>
      <c r="X1248" s="59"/>
      <c r="Y1248" s="59"/>
      <c r="Z1248" s="59"/>
      <c r="AA1248" s="59"/>
    </row>
    <row r="1249" spans="1:27" ht="40.35" customHeight="1" x14ac:dyDescent="0.25">
      <c r="A1249" s="59"/>
      <c r="B1249" s="59"/>
      <c r="C1249" s="59"/>
      <c r="D1249" s="59"/>
      <c r="E1249" s="59"/>
      <c r="F1249" s="59"/>
      <c r="G1249" s="59"/>
      <c r="H1249" s="59"/>
      <c r="I1249" s="59"/>
      <c r="J1249" s="59"/>
      <c r="K1249" s="59"/>
      <c r="L1249" s="59"/>
      <c r="M1249" s="59"/>
      <c r="N1249" s="59"/>
      <c r="O1249" s="59"/>
      <c r="P1249" s="59"/>
      <c r="Q1249" s="59"/>
      <c r="R1249" s="59"/>
      <c r="S1249" s="59"/>
      <c r="T1249" s="59"/>
      <c r="U1249" s="59"/>
      <c r="V1249" s="59"/>
      <c r="W1249" s="59"/>
      <c r="X1249" s="59"/>
      <c r="Y1249" s="59"/>
      <c r="Z1249" s="59"/>
      <c r="AA1249" s="59"/>
    </row>
    <row r="1250" spans="1:27" ht="40.35" customHeight="1" x14ac:dyDescent="0.25">
      <c r="A1250" s="59"/>
      <c r="B1250" s="59"/>
      <c r="C1250" s="59"/>
      <c r="D1250" s="59"/>
      <c r="E1250" s="59"/>
      <c r="F1250" s="59"/>
      <c r="G1250" s="59"/>
      <c r="H1250" s="59"/>
      <c r="I1250" s="59"/>
      <c r="J1250" s="59"/>
      <c r="K1250" s="59"/>
      <c r="L1250" s="59"/>
      <c r="M1250" s="59"/>
      <c r="N1250" s="59"/>
      <c r="O1250" s="59"/>
      <c r="P1250" s="59"/>
      <c r="Q1250" s="59"/>
      <c r="R1250" s="59"/>
      <c r="S1250" s="59"/>
      <c r="T1250" s="59"/>
      <c r="U1250" s="59"/>
      <c r="V1250" s="59"/>
      <c r="W1250" s="59"/>
      <c r="X1250" s="59"/>
      <c r="Y1250" s="59"/>
      <c r="Z1250" s="59"/>
      <c r="AA1250" s="59"/>
    </row>
    <row r="1251" spans="1:27" ht="40.35" customHeight="1" x14ac:dyDescent="0.25">
      <c r="A1251" s="59"/>
      <c r="B1251" s="59"/>
      <c r="C1251" s="59"/>
      <c r="D1251" s="59"/>
      <c r="E1251" s="59"/>
      <c r="F1251" s="59"/>
      <c r="G1251" s="59"/>
      <c r="H1251" s="59"/>
      <c r="I1251" s="59"/>
      <c r="J1251" s="59"/>
      <c r="K1251" s="59"/>
      <c r="L1251" s="59"/>
      <c r="M1251" s="59"/>
      <c r="N1251" s="59"/>
      <c r="O1251" s="59"/>
      <c r="P1251" s="59"/>
      <c r="Q1251" s="59"/>
      <c r="R1251" s="59"/>
      <c r="S1251" s="59"/>
      <c r="T1251" s="59"/>
      <c r="U1251" s="59"/>
      <c r="V1251" s="59"/>
      <c r="W1251" s="59"/>
      <c r="X1251" s="59"/>
      <c r="Y1251" s="59"/>
      <c r="Z1251" s="59"/>
      <c r="AA1251" s="59"/>
    </row>
    <row r="1252" spans="1:27" ht="40.35" customHeight="1" x14ac:dyDescent="0.25">
      <c r="A1252" s="59"/>
      <c r="B1252" s="59"/>
      <c r="C1252" s="59"/>
      <c r="D1252" s="59"/>
      <c r="E1252" s="59"/>
      <c r="F1252" s="59"/>
      <c r="G1252" s="59"/>
      <c r="H1252" s="59"/>
      <c r="I1252" s="59"/>
      <c r="J1252" s="59"/>
      <c r="K1252" s="59"/>
      <c r="L1252" s="59"/>
      <c r="M1252" s="59"/>
      <c r="N1252" s="59"/>
      <c r="O1252" s="59"/>
      <c r="P1252" s="59"/>
      <c r="Q1252" s="59"/>
      <c r="R1252" s="59"/>
      <c r="S1252" s="59"/>
      <c r="T1252" s="59"/>
      <c r="U1252" s="59"/>
      <c r="V1252" s="59"/>
      <c r="W1252" s="59"/>
      <c r="X1252" s="59"/>
      <c r="Y1252" s="59"/>
      <c r="Z1252" s="59"/>
      <c r="AA1252" s="59"/>
    </row>
    <row r="1253" spans="1:27" ht="40.35" customHeight="1" x14ac:dyDescent="0.25">
      <c r="A1253" s="59"/>
      <c r="B1253" s="59"/>
      <c r="C1253" s="59"/>
      <c r="D1253" s="59"/>
      <c r="E1253" s="59"/>
      <c r="F1253" s="59"/>
      <c r="G1253" s="59"/>
      <c r="H1253" s="59"/>
      <c r="I1253" s="59"/>
      <c r="J1253" s="59"/>
      <c r="K1253" s="59"/>
      <c r="L1253" s="59"/>
      <c r="M1253" s="59"/>
      <c r="N1253" s="59"/>
      <c r="O1253" s="59"/>
      <c r="P1253" s="59"/>
      <c r="Q1253" s="59"/>
      <c r="R1253" s="59"/>
      <c r="S1253" s="59"/>
      <c r="T1253" s="59"/>
      <c r="U1253" s="59"/>
      <c r="V1253" s="59"/>
      <c r="W1253" s="59"/>
      <c r="X1253" s="59"/>
      <c r="Y1253" s="59"/>
      <c r="Z1253" s="59"/>
      <c r="AA1253" s="59"/>
    </row>
    <row r="1254" spans="1:27" ht="40.35" customHeight="1" x14ac:dyDescent="0.25">
      <c r="A1254" s="59"/>
      <c r="B1254" s="59"/>
      <c r="C1254" s="59"/>
      <c r="D1254" s="59"/>
      <c r="E1254" s="59"/>
      <c r="F1254" s="59"/>
      <c r="G1254" s="59"/>
      <c r="H1254" s="59"/>
      <c r="I1254" s="59"/>
      <c r="J1254" s="59"/>
      <c r="K1254" s="59"/>
      <c r="L1254" s="59"/>
      <c r="M1254" s="59"/>
      <c r="N1254" s="59"/>
      <c r="O1254" s="59"/>
      <c r="P1254" s="59"/>
      <c r="Q1254" s="59"/>
      <c r="R1254" s="59"/>
      <c r="S1254" s="59"/>
      <c r="T1254" s="59"/>
      <c r="U1254" s="59"/>
      <c r="V1254" s="59"/>
      <c r="W1254" s="59"/>
      <c r="X1254" s="59"/>
      <c r="Y1254" s="59"/>
      <c r="Z1254" s="59"/>
      <c r="AA1254" s="59"/>
    </row>
    <row r="1255" spans="1:27" ht="40.35" customHeight="1" x14ac:dyDescent="0.25">
      <c r="A1255" s="59"/>
      <c r="B1255" s="59"/>
      <c r="C1255" s="59"/>
      <c r="D1255" s="59"/>
      <c r="E1255" s="59"/>
      <c r="F1255" s="59"/>
      <c r="G1255" s="59"/>
      <c r="H1255" s="59"/>
      <c r="I1255" s="59"/>
      <c r="J1255" s="59"/>
      <c r="K1255" s="59"/>
      <c r="L1255" s="59"/>
      <c r="M1255" s="59"/>
      <c r="N1255" s="59"/>
      <c r="O1255" s="59"/>
      <c r="P1255" s="59"/>
      <c r="Q1255" s="59"/>
      <c r="R1255" s="59"/>
      <c r="S1255" s="59"/>
      <c r="T1255" s="59"/>
      <c r="U1255" s="59"/>
      <c r="V1255" s="59"/>
      <c r="W1255" s="59"/>
      <c r="X1255" s="59"/>
      <c r="Y1255" s="59"/>
      <c r="Z1255" s="59"/>
      <c r="AA1255" s="59"/>
    </row>
    <row r="1256" spans="1:27" ht="40.35" customHeight="1" x14ac:dyDescent="0.25">
      <c r="A1256" s="59"/>
      <c r="B1256" s="59"/>
      <c r="C1256" s="59"/>
      <c r="D1256" s="59"/>
      <c r="E1256" s="59"/>
      <c r="F1256" s="59"/>
      <c r="G1256" s="59"/>
      <c r="H1256" s="59"/>
      <c r="I1256" s="59"/>
      <c r="J1256" s="59"/>
      <c r="K1256" s="59"/>
      <c r="L1256" s="59"/>
      <c r="M1256" s="59"/>
      <c r="N1256" s="59"/>
      <c r="O1256" s="59"/>
      <c r="P1256" s="59"/>
      <c r="Q1256" s="59"/>
      <c r="R1256" s="59"/>
      <c r="S1256" s="59"/>
      <c r="T1256" s="59"/>
      <c r="U1256" s="59"/>
      <c r="V1256" s="59"/>
      <c r="W1256" s="59"/>
      <c r="X1256" s="59"/>
      <c r="Y1256" s="59"/>
      <c r="Z1256" s="59"/>
      <c r="AA1256" s="59"/>
    </row>
    <row r="1257" spans="1:27" ht="40.35" customHeight="1" x14ac:dyDescent="0.25">
      <c r="A1257" s="59"/>
      <c r="B1257" s="59"/>
      <c r="C1257" s="59"/>
      <c r="D1257" s="59"/>
      <c r="E1257" s="59"/>
      <c r="F1257" s="59"/>
      <c r="G1257" s="59"/>
      <c r="H1257" s="59"/>
      <c r="I1257" s="59"/>
      <c r="J1257" s="59"/>
      <c r="K1257" s="59"/>
      <c r="L1257" s="59"/>
      <c r="M1257" s="59"/>
      <c r="N1257" s="59"/>
      <c r="O1257" s="59"/>
      <c r="P1257" s="59"/>
      <c r="Q1257" s="59"/>
      <c r="R1257" s="59"/>
      <c r="S1257" s="59"/>
      <c r="T1257" s="59"/>
      <c r="U1257" s="59"/>
      <c r="V1257" s="59"/>
      <c r="W1257" s="59"/>
      <c r="X1257" s="59"/>
      <c r="Y1257" s="59"/>
      <c r="Z1257" s="59"/>
      <c r="AA1257" s="59"/>
    </row>
    <row r="1258" spans="1:27" ht="40.35" customHeight="1" x14ac:dyDescent="0.25">
      <c r="A1258" s="59"/>
      <c r="B1258" s="59"/>
      <c r="C1258" s="59"/>
      <c r="D1258" s="59"/>
      <c r="E1258" s="59"/>
      <c r="F1258" s="59"/>
      <c r="G1258" s="59"/>
      <c r="H1258" s="59"/>
      <c r="I1258" s="59"/>
      <c r="J1258" s="59"/>
      <c r="K1258" s="59"/>
      <c r="L1258" s="59"/>
      <c r="M1258" s="59"/>
      <c r="N1258" s="59"/>
      <c r="O1258" s="59"/>
      <c r="P1258" s="59"/>
      <c r="Q1258" s="59"/>
      <c r="R1258" s="59"/>
      <c r="S1258" s="59"/>
      <c r="T1258" s="59"/>
      <c r="U1258" s="59"/>
      <c r="V1258" s="59"/>
      <c r="W1258" s="59"/>
      <c r="X1258" s="59"/>
      <c r="Y1258" s="59"/>
      <c r="Z1258" s="59"/>
      <c r="AA1258" s="59"/>
    </row>
    <row r="1259" spans="1:27" ht="40.35" customHeight="1" x14ac:dyDescent="0.25">
      <c r="A1259" s="59"/>
      <c r="B1259" s="59"/>
      <c r="C1259" s="59"/>
      <c r="D1259" s="59"/>
      <c r="E1259" s="59"/>
      <c r="F1259" s="59"/>
      <c r="G1259" s="59"/>
      <c r="H1259" s="59"/>
      <c r="I1259" s="59"/>
      <c r="J1259" s="59"/>
      <c r="K1259" s="59"/>
      <c r="L1259" s="59"/>
      <c r="M1259" s="59"/>
      <c r="N1259" s="59"/>
      <c r="O1259" s="59"/>
      <c r="P1259" s="59"/>
      <c r="Q1259" s="59"/>
      <c r="R1259" s="59"/>
      <c r="S1259" s="59"/>
      <c r="T1259" s="59"/>
      <c r="U1259" s="59"/>
      <c r="V1259" s="59"/>
      <c r="W1259" s="59"/>
      <c r="X1259" s="59"/>
      <c r="Y1259" s="59"/>
      <c r="Z1259" s="59"/>
      <c r="AA1259" s="59"/>
    </row>
    <row r="1260" spans="1:27" ht="40.35" customHeight="1" x14ac:dyDescent="0.25">
      <c r="A1260" s="59"/>
      <c r="B1260" s="59"/>
      <c r="C1260" s="59"/>
      <c r="D1260" s="59"/>
      <c r="E1260" s="59"/>
      <c r="F1260" s="59"/>
      <c r="G1260" s="59"/>
      <c r="H1260" s="59"/>
      <c r="I1260" s="59"/>
      <c r="J1260" s="59"/>
      <c r="K1260" s="59"/>
      <c r="L1260" s="59"/>
      <c r="M1260" s="59"/>
      <c r="N1260" s="59"/>
      <c r="O1260" s="59"/>
      <c r="P1260" s="59"/>
      <c r="Q1260" s="59"/>
      <c r="R1260" s="59"/>
      <c r="S1260" s="59"/>
      <c r="T1260" s="59"/>
      <c r="U1260" s="59"/>
      <c r="V1260" s="59"/>
      <c r="W1260" s="59"/>
      <c r="X1260" s="59"/>
      <c r="Y1260" s="59"/>
      <c r="Z1260" s="59"/>
      <c r="AA1260" s="59"/>
    </row>
    <row r="1261" spans="1:27" ht="40.35" customHeight="1" x14ac:dyDescent="0.25">
      <c r="A1261" s="59"/>
      <c r="B1261" s="59"/>
      <c r="C1261" s="59"/>
      <c r="D1261" s="59"/>
      <c r="E1261" s="59"/>
      <c r="F1261" s="59"/>
      <c r="G1261" s="59"/>
      <c r="H1261" s="59"/>
      <c r="I1261" s="59"/>
      <c r="J1261" s="59"/>
      <c r="K1261" s="59"/>
      <c r="L1261" s="59"/>
      <c r="M1261" s="59"/>
      <c r="N1261" s="59"/>
      <c r="O1261" s="59"/>
      <c r="P1261" s="59"/>
      <c r="Q1261" s="59"/>
      <c r="R1261" s="59"/>
      <c r="S1261" s="59"/>
      <c r="T1261" s="59"/>
      <c r="U1261" s="59"/>
      <c r="V1261" s="59"/>
      <c r="W1261" s="59"/>
      <c r="X1261" s="59"/>
      <c r="Y1261" s="59"/>
      <c r="Z1261" s="59"/>
      <c r="AA1261" s="59"/>
    </row>
    <row r="1262" spans="1:27" ht="40.35" customHeight="1" x14ac:dyDescent="0.25">
      <c r="A1262" s="59"/>
      <c r="B1262" s="59"/>
      <c r="C1262" s="59"/>
      <c r="D1262" s="59"/>
      <c r="E1262" s="59"/>
      <c r="F1262" s="59"/>
      <c r="G1262" s="59"/>
      <c r="H1262" s="59"/>
      <c r="I1262" s="59"/>
      <c r="J1262" s="59"/>
      <c r="K1262" s="59"/>
      <c r="L1262" s="59"/>
      <c r="M1262" s="59"/>
      <c r="N1262" s="59"/>
      <c r="O1262" s="59"/>
      <c r="P1262" s="59"/>
      <c r="Q1262" s="59"/>
      <c r="R1262" s="59"/>
      <c r="S1262" s="59"/>
      <c r="T1262" s="59"/>
      <c r="U1262" s="59"/>
      <c r="V1262" s="59"/>
      <c r="W1262" s="59"/>
      <c r="X1262" s="59"/>
      <c r="Y1262" s="59"/>
      <c r="Z1262" s="59"/>
      <c r="AA1262" s="59"/>
    </row>
    <row r="1263" spans="1:27" ht="40.35" customHeight="1" x14ac:dyDescent="0.25">
      <c r="A1263" s="59"/>
      <c r="B1263" s="59"/>
      <c r="C1263" s="59"/>
      <c r="D1263" s="59"/>
      <c r="E1263" s="59"/>
      <c r="F1263" s="59"/>
      <c r="G1263" s="59"/>
      <c r="H1263" s="59"/>
      <c r="I1263" s="59"/>
      <c r="J1263" s="59"/>
      <c r="K1263" s="59"/>
      <c r="L1263" s="59"/>
      <c r="M1263" s="59"/>
      <c r="N1263" s="59"/>
      <c r="O1263" s="59"/>
      <c r="P1263" s="59"/>
      <c r="Q1263" s="59"/>
      <c r="R1263" s="59"/>
      <c r="S1263" s="59"/>
      <c r="T1263" s="59"/>
      <c r="U1263" s="59"/>
      <c r="V1263" s="59"/>
      <c r="W1263" s="59"/>
      <c r="X1263" s="59"/>
      <c r="Y1263" s="59"/>
      <c r="Z1263" s="59"/>
      <c r="AA1263" s="59"/>
    </row>
    <row r="1264" spans="1:27" ht="40.35" customHeight="1" x14ac:dyDescent="0.25">
      <c r="A1264" s="59"/>
      <c r="B1264" s="59"/>
      <c r="C1264" s="59"/>
      <c r="D1264" s="59"/>
      <c r="E1264" s="59"/>
      <c r="F1264" s="59"/>
      <c r="G1264" s="59"/>
      <c r="H1264" s="59"/>
      <c r="I1264" s="59"/>
      <c r="J1264" s="59"/>
      <c r="K1264" s="59"/>
      <c r="L1264" s="59"/>
      <c r="M1264" s="59"/>
      <c r="N1264" s="59"/>
      <c r="O1264" s="59"/>
      <c r="P1264" s="59"/>
      <c r="Q1264" s="59"/>
      <c r="R1264" s="59"/>
      <c r="S1264" s="59"/>
      <c r="T1264" s="59"/>
      <c r="U1264" s="59"/>
      <c r="V1264" s="59"/>
      <c r="W1264" s="59"/>
      <c r="X1264" s="59"/>
      <c r="Y1264" s="59"/>
      <c r="Z1264" s="59"/>
      <c r="AA1264" s="59"/>
    </row>
    <row r="1265" spans="1:27" ht="40.35" customHeight="1" x14ac:dyDescent="0.25">
      <c r="A1265" s="59"/>
      <c r="B1265" s="59"/>
      <c r="C1265" s="59"/>
      <c r="D1265" s="59"/>
      <c r="E1265" s="59"/>
      <c r="F1265" s="59"/>
      <c r="G1265" s="59"/>
      <c r="H1265" s="59"/>
      <c r="I1265" s="59"/>
      <c r="J1265" s="59"/>
      <c r="K1265" s="59"/>
      <c r="L1265" s="59"/>
      <c r="M1265" s="59"/>
      <c r="N1265" s="59"/>
      <c r="O1265" s="59"/>
      <c r="P1265" s="59"/>
      <c r="Q1265" s="59"/>
      <c r="R1265" s="59"/>
      <c r="S1265" s="59"/>
      <c r="T1265" s="59"/>
      <c r="U1265" s="59"/>
      <c r="V1265" s="59"/>
      <c r="W1265" s="59"/>
      <c r="X1265" s="59"/>
      <c r="Y1265" s="59"/>
      <c r="Z1265" s="59"/>
      <c r="AA1265" s="59"/>
    </row>
    <row r="1266" spans="1:27" ht="40.35" customHeight="1" x14ac:dyDescent="0.25">
      <c r="A1266" s="59"/>
      <c r="B1266" s="59"/>
      <c r="C1266" s="59"/>
      <c r="D1266" s="59"/>
      <c r="E1266" s="59"/>
      <c r="F1266" s="59"/>
      <c r="G1266" s="59"/>
      <c r="H1266" s="59"/>
      <c r="I1266" s="59"/>
      <c r="J1266" s="59"/>
      <c r="K1266" s="59"/>
      <c r="L1266" s="59"/>
      <c r="M1266" s="59"/>
      <c r="N1266" s="59"/>
      <c r="O1266" s="59"/>
      <c r="P1266" s="59"/>
      <c r="Q1266" s="59"/>
      <c r="R1266" s="59"/>
      <c r="S1266" s="59"/>
      <c r="T1266" s="59"/>
      <c r="U1266" s="59"/>
      <c r="V1266" s="59"/>
      <c r="W1266" s="59"/>
      <c r="X1266" s="59"/>
      <c r="Y1266" s="59"/>
      <c r="Z1266" s="59"/>
      <c r="AA1266" s="59"/>
    </row>
    <row r="1267" spans="1:27" ht="40.35" customHeight="1" x14ac:dyDescent="0.25">
      <c r="A1267" s="59"/>
      <c r="B1267" s="59"/>
      <c r="C1267" s="59"/>
      <c r="D1267" s="59"/>
      <c r="E1267" s="59"/>
      <c r="F1267" s="59"/>
      <c r="G1267" s="59"/>
      <c r="H1267" s="59"/>
      <c r="I1267" s="59"/>
      <c r="J1267" s="59"/>
      <c r="K1267" s="59"/>
      <c r="L1267" s="59"/>
      <c r="M1267" s="59"/>
      <c r="N1267" s="59"/>
      <c r="O1267" s="59"/>
      <c r="P1267" s="59"/>
      <c r="Q1267" s="59"/>
      <c r="R1267" s="59"/>
      <c r="S1267" s="59"/>
      <c r="T1267" s="59"/>
      <c r="U1267" s="59"/>
      <c r="V1267" s="59"/>
      <c r="W1267" s="59"/>
      <c r="X1267" s="59"/>
      <c r="Y1267" s="59"/>
      <c r="Z1267" s="59"/>
      <c r="AA1267" s="59"/>
    </row>
    <row r="1268" spans="1:27" ht="40.35" customHeight="1" x14ac:dyDescent="0.25">
      <c r="A1268" s="59"/>
      <c r="B1268" s="59"/>
      <c r="C1268" s="59"/>
      <c r="D1268" s="59"/>
      <c r="E1268" s="59"/>
      <c r="F1268" s="59"/>
      <c r="G1268" s="59"/>
      <c r="H1268" s="59"/>
      <c r="I1268" s="59"/>
      <c r="J1268" s="59"/>
      <c r="K1268" s="59"/>
      <c r="L1268" s="59"/>
      <c r="M1268" s="59"/>
      <c r="N1268" s="59"/>
      <c r="O1268" s="59"/>
      <c r="P1268" s="59"/>
      <c r="Q1268" s="59"/>
      <c r="R1268" s="59"/>
      <c r="S1268" s="59"/>
      <c r="T1268" s="59"/>
      <c r="U1268" s="59"/>
      <c r="V1268" s="59"/>
      <c r="W1268" s="59"/>
      <c r="X1268" s="59"/>
      <c r="Y1268" s="59"/>
      <c r="Z1268" s="59"/>
      <c r="AA1268" s="59"/>
    </row>
    <row r="1269" spans="1:27" ht="40.35" customHeight="1" x14ac:dyDescent="0.25">
      <c r="A1269" s="59"/>
      <c r="B1269" s="59"/>
      <c r="C1269" s="59"/>
      <c r="D1269" s="59"/>
      <c r="E1269" s="59"/>
      <c r="F1269" s="59"/>
      <c r="G1269" s="59"/>
      <c r="H1269" s="59"/>
      <c r="I1269" s="59"/>
      <c r="J1269" s="59"/>
      <c r="K1269" s="59"/>
      <c r="L1269" s="59"/>
      <c r="M1269" s="59"/>
      <c r="N1269" s="59"/>
      <c r="O1269" s="59"/>
      <c r="P1269" s="59"/>
      <c r="Q1269" s="59"/>
      <c r="R1269" s="59"/>
      <c r="S1269" s="59"/>
      <c r="T1269" s="59"/>
      <c r="U1269" s="59"/>
      <c r="V1269" s="59"/>
      <c r="W1269" s="59"/>
      <c r="X1269" s="59"/>
      <c r="Y1269" s="59"/>
      <c r="Z1269" s="59"/>
      <c r="AA1269" s="59"/>
    </row>
    <row r="1270" spans="1:27" ht="40.35" customHeight="1" x14ac:dyDescent="0.25">
      <c r="A1270" s="59"/>
      <c r="B1270" s="59"/>
      <c r="C1270" s="59"/>
      <c r="D1270" s="59"/>
      <c r="E1270" s="59"/>
      <c r="F1270" s="59"/>
      <c r="G1270" s="59"/>
      <c r="H1270" s="59"/>
      <c r="I1270" s="59"/>
      <c r="J1270" s="59"/>
      <c r="K1270" s="59"/>
      <c r="L1270" s="59"/>
      <c r="M1270" s="59"/>
      <c r="N1270" s="59"/>
      <c r="O1270" s="59"/>
      <c r="P1270" s="59"/>
      <c r="Q1270" s="59"/>
      <c r="R1270" s="59"/>
      <c r="S1270" s="59"/>
      <c r="T1270" s="59"/>
      <c r="U1270" s="59"/>
      <c r="V1270" s="59"/>
      <c r="W1270" s="59"/>
      <c r="X1270" s="59"/>
      <c r="Y1270" s="59"/>
      <c r="Z1270" s="59"/>
      <c r="AA1270" s="59"/>
    </row>
    <row r="1271" spans="1:27" ht="40.35" customHeight="1" x14ac:dyDescent="0.25">
      <c r="A1271" s="59"/>
      <c r="B1271" s="59"/>
      <c r="C1271" s="59"/>
      <c r="D1271" s="59"/>
      <c r="E1271" s="59"/>
      <c r="F1271" s="59"/>
      <c r="G1271" s="59"/>
      <c r="H1271" s="59"/>
      <c r="I1271" s="59"/>
      <c r="J1271" s="59"/>
      <c r="K1271" s="59"/>
      <c r="L1271" s="59"/>
      <c r="M1271" s="59"/>
      <c r="N1271" s="59"/>
      <c r="O1271" s="59"/>
      <c r="P1271" s="59"/>
      <c r="Q1271" s="59"/>
      <c r="R1271" s="59"/>
      <c r="S1271" s="59"/>
      <c r="T1271" s="59"/>
      <c r="U1271" s="59"/>
      <c r="V1271" s="59"/>
      <c r="W1271" s="59"/>
      <c r="X1271" s="59"/>
      <c r="Y1271" s="59"/>
      <c r="Z1271" s="59"/>
      <c r="AA1271" s="59"/>
    </row>
    <row r="1272" spans="1:27" ht="40.35" customHeight="1" x14ac:dyDescent="0.25">
      <c r="A1272" s="59"/>
      <c r="B1272" s="59"/>
      <c r="C1272" s="59"/>
      <c r="D1272" s="59"/>
      <c r="E1272" s="59"/>
      <c r="F1272" s="59"/>
      <c r="G1272" s="59"/>
      <c r="H1272" s="59"/>
      <c r="I1272" s="59"/>
      <c r="J1272" s="59"/>
      <c r="K1272" s="59"/>
      <c r="L1272" s="59"/>
      <c r="M1272" s="59"/>
      <c r="N1272" s="59"/>
      <c r="O1272" s="59"/>
      <c r="P1272" s="59"/>
      <c r="Q1272" s="59"/>
      <c r="R1272" s="59"/>
      <c r="S1272" s="59"/>
      <c r="T1272" s="59"/>
      <c r="U1272" s="59"/>
      <c r="V1272" s="59"/>
      <c r="W1272" s="59"/>
      <c r="X1272" s="59"/>
      <c r="Y1272" s="59"/>
      <c r="Z1272" s="59"/>
      <c r="AA1272" s="59"/>
    </row>
    <row r="1273" spans="1:27" ht="40.35" customHeight="1" x14ac:dyDescent="0.25">
      <c r="A1273" s="59"/>
      <c r="B1273" s="59"/>
      <c r="C1273" s="59"/>
      <c r="D1273" s="59"/>
      <c r="E1273" s="59"/>
      <c r="F1273" s="59"/>
      <c r="G1273" s="59"/>
      <c r="H1273" s="59"/>
      <c r="I1273" s="59"/>
      <c r="J1273" s="59"/>
      <c r="K1273" s="59"/>
      <c r="L1273" s="59"/>
      <c r="M1273" s="59"/>
      <c r="N1273" s="59"/>
      <c r="O1273" s="59"/>
      <c r="P1273" s="59"/>
      <c r="Q1273" s="59"/>
      <c r="R1273" s="59"/>
      <c r="S1273" s="59"/>
      <c r="T1273" s="59"/>
      <c r="U1273" s="59"/>
      <c r="V1273" s="59"/>
      <c r="W1273" s="59"/>
      <c r="X1273" s="59"/>
      <c r="Y1273" s="59"/>
      <c r="Z1273" s="59"/>
      <c r="AA1273" s="59"/>
    </row>
    <row r="1274" spans="1:27" ht="40.35" customHeight="1" x14ac:dyDescent="0.25">
      <c r="A1274" s="59"/>
      <c r="B1274" s="59"/>
      <c r="C1274" s="59"/>
      <c r="D1274" s="59"/>
      <c r="E1274" s="59"/>
      <c r="F1274" s="59"/>
      <c r="G1274" s="59"/>
      <c r="H1274" s="59"/>
      <c r="I1274" s="59"/>
      <c r="J1274" s="59"/>
      <c r="K1274" s="59"/>
      <c r="L1274" s="59"/>
      <c r="M1274" s="59"/>
      <c r="N1274" s="59"/>
      <c r="O1274" s="59"/>
      <c r="P1274" s="59"/>
      <c r="Q1274" s="59"/>
      <c r="R1274" s="59"/>
      <c r="S1274" s="59"/>
      <c r="T1274" s="59"/>
      <c r="U1274" s="59"/>
      <c r="V1274" s="59"/>
      <c r="W1274" s="59"/>
      <c r="X1274" s="59"/>
      <c r="Y1274" s="59"/>
      <c r="Z1274" s="59"/>
      <c r="AA1274" s="59"/>
    </row>
    <row r="1275" spans="1:27" ht="40.35" customHeight="1" x14ac:dyDescent="0.25">
      <c r="A1275" s="59"/>
      <c r="B1275" s="59"/>
      <c r="C1275" s="59"/>
      <c r="D1275" s="59"/>
      <c r="E1275" s="59"/>
      <c r="F1275" s="59"/>
      <c r="G1275" s="59"/>
      <c r="H1275" s="59"/>
      <c r="I1275" s="59"/>
      <c r="J1275" s="59"/>
      <c r="K1275" s="59"/>
      <c r="L1275" s="59"/>
      <c r="M1275" s="59"/>
      <c r="N1275" s="59"/>
      <c r="O1275" s="59"/>
      <c r="P1275" s="59"/>
      <c r="Q1275" s="59"/>
      <c r="R1275" s="59"/>
      <c r="S1275" s="59"/>
      <c r="T1275" s="59"/>
      <c r="U1275" s="59"/>
      <c r="V1275" s="59"/>
      <c r="W1275" s="59"/>
      <c r="X1275" s="59"/>
      <c r="Y1275" s="59"/>
      <c r="Z1275" s="59"/>
      <c r="AA1275" s="59"/>
    </row>
    <row r="1276" spans="1:27" ht="40.35" customHeight="1" x14ac:dyDescent="0.25">
      <c r="A1276" s="59"/>
      <c r="B1276" s="59"/>
      <c r="C1276" s="59"/>
      <c r="D1276" s="59"/>
      <c r="E1276" s="59"/>
      <c r="F1276" s="59"/>
      <c r="G1276" s="59"/>
      <c r="H1276" s="59"/>
      <c r="I1276" s="59"/>
      <c r="J1276" s="59"/>
      <c r="K1276" s="59"/>
      <c r="L1276" s="59"/>
      <c r="M1276" s="59"/>
      <c r="N1276" s="59"/>
      <c r="O1276" s="59"/>
      <c r="P1276" s="59"/>
      <c r="Q1276" s="59"/>
      <c r="R1276" s="59"/>
      <c r="S1276" s="59"/>
      <c r="T1276" s="59"/>
      <c r="U1276" s="59"/>
      <c r="V1276" s="59"/>
      <c r="W1276" s="59"/>
      <c r="X1276" s="59"/>
      <c r="Y1276" s="59"/>
      <c r="Z1276" s="59"/>
      <c r="AA1276" s="59"/>
    </row>
    <row r="1277" spans="1:27" ht="40.35" customHeight="1" x14ac:dyDescent="0.25">
      <c r="A1277" s="59"/>
      <c r="B1277" s="59"/>
      <c r="C1277" s="59"/>
      <c r="D1277" s="59"/>
      <c r="E1277" s="59"/>
      <c r="F1277" s="59"/>
      <c r="G1277" s="59"/>
      <c r="H1277" s="59"/>
      <c r="I1277" s="59"/>
      <c r="J1277" s="59"/>
      <c r="K1277" s="59"/>
      <c r="L1277" s="59"/>
      <c r="M1277" s="59"/>
      <c r="N1277" s="59"/>
      <c r="O1277" s="59"/>
      <c r="P1277" s="59"/>
      <c r="Q1277" s="59"/>
      <c r="R1277" s="59"/>
      <c r="S1277" s="59"/>
      <c r="T1277" s="59"/>
      <c r="U1277" s="59"/>
      <c r="V1277" s="59"/>
      <c r="W1277" s="59"/>
      <c r="X1277" s="59"/>
      <c r="Y1277" s="59"/>
      <c r="Z1277" s="59"/>
      <c r="AA1277" s="59"/>
    </row>
    <row r="1278" spans="1:27" ht="40.35" customHeight="1" x14ac:dyDescent="0.25">
      <c r="A1278" s="59"/>
      <c r="B1278" s="59"/>
      <c r="C1278" s="59"/>
      <c r="D1278" s="59"/>
      <c r="E1278" s="59"/>
      <c r="F1278" s="59"/>
      <c r="G1278" s="59"/>
      <c r="H1278" s="59"/>
      <c r="I1278" s="59"/>
      <c r="J1278" s="59"/>
      <c r="K1278" s="59"/>
      <c r="L1278" s="59"/>
      <c r="M1278" s="59"/>
      <c r="N1278" s="59"/>
      <c r="O1278" s="59"/>
      <c r="P1278" s="59"/>
      <c r="Q1278" s="59"/>
      <c r="R1278" s="59"/>
      <c r="S1278" s="59"/>
      <c r="T1278" s="59"/>
      <c r="U1278" s="59"/>
      <c r="V1278" s="59"/>
      <c r="W1278" s="59"/>
      <c r="X1278" s="59"/>
      <c r="Y1278" s="59"/>
      <c r="Z1278" s="59"/>
      <c r="AA1278" s="59"/>
    </row>
    <row r="1279" spans="1:27" ht="40.35" customHeight="1" x14ac:dyDescent="0.25">
      <c r="A1279" s="59"/>
      <c r="B1279" s="59"/>
      <c r="C1279" s="59"/>
      <c r="D1279" s="59"/>
      <c r="E1279" s="59"/>
      <c r="F1279" s="59"/>
      <c r="G1279" s="59"/>
      <c r="H1279" s="59"/>
      <c r="I1279" s="59"/>
      <c r="J1279" s="59"/>
      <c r="K1279" s="59"/>
      <c r="L1279" s="59"/>
      <c r="M1279" s="59"/>
      <c r="N1279" s="59"/>
      <c r="O1279" s="59"/>
      <c r="P1279" s="59"/>
      <c r="Q1279" s="59"/>
      <c r="R1279" s="59"/>
      <c r="S1279" s="59"/>
      <c r="T1279" s="59"/>
      <c r="U1279" s="59"/>
      <c r="V1279" s="59"/>
      <c r="W1279" s="59"/>
      <c r="X1279" s="59"/>
      <c r="Y1279" s="59"/>
      <c r="Z1279" s="59"/>
      <c r="AA1279" s="59"/>
    </row>
    <row r="1280" spans="1:27" ht="40.35" customHeight="1" x14ac:dyDescent="0.25">
      <c r="A1280" s="59"/>
      <c r="B1280" s="59"/>
      <c r="C1280" s="59"/>
      <c r="D1280" s="59"/>
      <c r="E1280" s="59"/>
      <c r="F1280" s="59"/>
      <c r="G1280" s="59"/>
      <c r="H1280" s="59"/>
      <c r="I1280" s="59"/>
      <c r="J1280" s="59"/>
      <c r="K1280" s="59"/>
      <c r="L1280" s="59"/>
      <c r="M1280" s="59"/>
      <c r="N1280" s="59"/>
      <c r="O1280" s="59"/>
      <c r="P1280" s="59"/>
      <c r="Q1280" s="59"/>
      <c r="R1280" s="59"/>
      <c r="S1280" s="59"/>
      <c r="T1280" s="59"/>
      <c r="U1280" s="59"/>
      <c r="V1280" s="59"/>
      <c r="W1280" s="59"/>
      <c r="X1280" s="59"/>
      <c r="Y1280" s="59"/>
      <c r="Z1280" s="59"/>
      <c r="AA1280" s="59"/>
    </row>
    <row r="1281" spans="1:27" ht="40.35" customHeight="1" x14ac:dyDescent="0.25">
      <c r="A1281" s="59"/>
      <c r="B1281" s="59"/>
      <c r="C1281" s="59"/>
      <c r="D1281" s="59"/>
      <c r="E1281" s="59"/>
      <c r="F1281" s="59"/>
      <c r="G1281" s="59"/>
      <c r="H1281" s="59"/>
      <c r="I1281" s="59"/>
      <c r="J1281" s="59"/>
      <c r="K1281" s="59"/>
      <c r="L1281" s="59"/>
      <c r="M1281" s="59"/>
      <c r="N1281" s="59"/>
      <c r="O1281" s="59"/>
      <c r="P1281" s="59"/>
      <c r="Q1281" s="59"/>
      <c r="R1281" s="59"/>
      <c r="S1281" s="59"/>
      <c r="T1281" s="59"/>
      <c r="U1281" s="59"/>
      <c r="V1281" s="59"/>
      <c r="W1281" s="59"/>
      <c r="X1281" s="59"/>
      <c r="Y1281" s="59"/>
      <c r="Z1281" s="59"/>
      <c r="AA1281" s="59"/>
    </row>
    <row r="1282" spans="1:27" ht="40.35" customHeight="1" x14ac:dyDescent="0.25">
      <c r="A1282" s="59"/>
      <c r="B1282" s="59"/>
      <c r="C1282" s="59"/>
      <c r="D1282" s="59"/>
      <c r="E1282" s="59"/>
      <c r="F1282" s="59"/>
      <c r="G1282" s="59"/>
      <c r="H1282" s="59"/>
      <c r="I1282" s="59"/>
      <c r="J1282" s="59"/>
      <c r="K1282" s="59"/>
      <c r="L1282" s="59"/>
      <c r="M1282" s="59"/>
      <c r="N1282" s="59"/>
      <c r="O1282" s="59"/>
      <c r="P1282" s="59"/>
      <c r="Q1282" s="59"/>
      <c r="R1282" s="59"/>
      <c r="S1282" s="59"/>
      <c r="T1282" s="59"/>
      <c r="U1282" s="59"/>
      <c r="V1282" s="59"/>
      <c r="W1282" s="59"/>
      <c r="X1282" s="59"/>
      <c r="Y1282" s="59"/>
      <c r="Z1282" s="59"/>
      <c r="AA1282" s="59"/>
    </row>
    <row r="1283" spans="1:27" ht="40.35" customHeight="1" x14ac:dyDescent="0.25">
      <c r="A1283" s="59"/>
      <c r="B1283" s="59"/>
      <c r="C1283" s="59"/>
      <c r="D1283" s="59"/>
      <c r="E1283" s="59"/>
      <c r="F1283" s="59"/>
      <c r="G1283" s="59"/>
      <c r="H1283" s="59"/>
      <c r="I1283" s="59"/>
      <c r="J1283" s="59"/>
      <c r="K1283" s="59"/>
      <c r="L1283" s="59"/>
      <c r="M1283" s="59"/>
      <c r="N1283" s="59"/>
      <c r="O1283" s="59"/>
      <c r="P1283" s="59"/>
      <c r="Q1283" s="59"/>
      <c r="R1283" s="59"/>
      <c r="S1283" s="59"/>
      <c r="T1283" s="59"/>
      <c r="U1283" s="59"/>
      <c r="V1283" s="59"/>
      <c r="W1283" s="59"/>
      <c r="X1283" s="59"/>
      <c r="Y1283" s="59"/>
      <c r="Z1283" s="59"/>
      <c r="AA1283" s="59"/>
    </row>
    <row r="1284" spans="1:27" ht="40.35" customHeight="1" x14ac:dyDescent="0.25">
      <c r="A1284" s="59"/>
      <c r="B1284" s="59"/>
      <c r="C1284" s="59"/>
      <c r="D1284" s="59"/>
      <c r="E1284" s="59"/>
      <c r="F1284" s="59"/>
      <c r="G1284" s="59"/>
      <c r="H1284" s="59"/>
      <c r="I1284" s="59"/>
      <c r="J1284" s="59"/>
      <c r="K1284" s="59"/>
      <c r="L1284" s="59"/>
      <c r="M1284" s="59"/>
      <c r="N1284" s="59"/>
      <c r="O1284" s="59"/>
      <c r="P1284" s="59"/>
      <c r="Q1284" s="59"/>
      <c r="R1284" s="59"/>
      <c r="S1284" s="59"/>
      <c r="T1284" s="59"/>
      <c r="U1284" s="59"/>
      <c r="V1284" s="59"/>
      <c r="W1284" s="59"/>
      <c r="X1284" s="59"/>
      <c r="Y1284" s="59"/>
      <c r="Z1284" s="59"/>
      <c r="AA1284" s="59"/>
    </row>
    <row r="1285" spans="1:27" ht="40.35" customHeight="1" x14ac:dyDescent="0.25">
      <c r="A1285" s="59"/>
      <c r="B1285" s="59"/>
      <c r="C1285" s="59"/>
      <c r="D1285" s="59"/>
      <c r="E1285" s="59"/>
      <c r="F1285" s="59"/>
      <c r="G1285" s="59"/>
      <c r="H1285" s="59"/>
      <c r="I1285" s="59"/>
      <c r="J1285" s="59"/>
      <c r="K1285" s="59"/>
      <c r="L1285" s="59"/>
      <c r="M1285" s="59"/>
      <c r="N1285" s="59"/>
      <c r="O1285" s="59"/>
      <c r="P1285" s="59"/>
      <c r="Q1285" s="59"/>
      <c r="R1285" s="59"/>
      <c r="S1285" s="59"/>
      <c r="T1285" s="59"/>
      <c r="U1285" s="59"/>
      <c r="V1285" s="59"/>
      <c r="W1285" s="59"/>
      <c r="X1285" s="59"/>
      <c r="Y1285" s="59"/>
      <c r="Z1285" s="59"/>
      <c r="AA1285" s="59"/>
    </row>
    <row r="1286" spans="1:27" ht="40.35" customHeight="1" x14ac:dyDescent="0.25">
      <c r="A1286" s="59"/>
      <c r="B1286" s="59"/>
      <c r="C1286" s="59"/>
      <c r="D1286" s="59"/>
      <c r="E1286" s="59"/>
      <c r="F1286" s="59"/>
      <c r="G1286" s="59"/>
      <c r="H1286" s="59"/>
      <c r="I1286" s="59"/>
      <c r="J1286" s="59"/>
      <c r="K1286" s="59"/>
      <c r="L1286" s="59"/>
      <c r="M1286" s="59"/>
      <c r="N1286" s="59"/>
      <c r="O1286" s="59"/>
      <c r="P1286" s="59"/>
      <c r="Q1286" s="59"/>
      <c r="R1286" s="59"/>
      <c r="S1286" s="59"/>
      <c r="T1286" s="59"/>
      <c r="U1286" s="59"/>
      <c r="V1286" s="59"/>
      <c r="W1286" s="59"/>
      <c r="X1286" s="59"/>
      <c r="Y1286" s="59"/>
      <c r="Z1286" s="59"/>
      <c r="AA1286" s="59"/>
    </row>
    <row r="1287" spans="1:27" ht="40.35" customHeight="1" x14ac:dyDescent="0.25">
      <c r="A1287" s="59"/>
      <c r="B1287" s="59"/>
      <c r="C1287" s="59"/>
      <c r="D1287" s="59"/>
      <c r="E1287" s="59"/>
      <c r="F1287" s="59"/>
      <c r="G1287" s="59"/>
      <c r="H1287" s="59"/>
      <c r="I1287" s="59"/>
      <c r="J1287" s="59"/>
      <c r="K1287" s="59"/>
      <c r="L1287" s="59"/>
      <c r="M1287" s="59"/>
      <c r="N1287" s="59"/>
      <c r="O1287" s="59"/>
      <c r="P1287" s="59"/>
      <c r="Q1287" s="59"/>
      <c r="R1287" s="59"/>
      <c r="S1287" s="59"/>
      <c r="T1287" s="59"/>
      <c r="U1287" s="59"/>
      <c r="V1287" s="59"/>
      <c r="W1287" s="59"/>
      <c r="X1287" s="59"/>
      <c r="Y1287" s="59"/>
      <c r="Z1287" s="59"/>
      <c r="AA1287" s="59"/>
    </row>
    <row r="1288" spans="1:27" ht="40.35" customHeight="1" x14ac:dyDescent="0.25">
      <c r="A1288" s="59"/>
      <c r="B1288" s="59"/>
      <c r="C1288" s="59"/>
      <c r="D1288" s="59"/>
      <c r="E1288" s="59"/>
      <c r="F1288" s="59"/>
      <c r="G1288" s="59"/>
      <c r="H1288" s="59"/>
      <c r="I1288" s="59"/>
      <c r="J1288" s="59"/>
      <c r="K1288" s="59"/>
      <c r="L1288" s="59"/>
      <c r="M1288" s="59"/>
      <c r="N1288" s="59"/>
      <c r="O1288" s="59"/>
      <c r="P1288" s="59"/>
      <c r="Q1288" s="59"/>
      <c r="R1288" s="59"/>
      <c r="S1288" s="59"/>
      <c r="T1288" s="59"/>
      <c r="U1288" s="59"/>
      <c r="V1288" s="59"/>
      <c r="W1288" s="59"/>
      <c r="X1288" s="59"/>
      <c r="Y1288" s="59"/>
      <c r="Z1288" s="59"/>
      <c r="AA1288" s="59"/>
    </row>
    <row r="1289" spans="1:27" ht="40.35" customHeight="1" x14ac:dyDescent="0.25">
      <c r="A1289" s="59"/>
      <c r="B1289" s="59"/>
      <c r="C1289" s="59"/>
      <c r="D1289" s="59"/>
      <c r="E1289" s="59"/>
      <c r="F1289" s="59"/>
      <c r="G1289" s="59"/>
      <c r="H1289" s="59"/>
      <c r="I1289" s="59"/>
      <c r="J1289" s="59"/>
      <c r="K1289" s="59"/>
      <c r="L1289" s="59"/>
      <c r="M1289" s="59"/>
      <c r="N1289" s="59"/>
      <c r="O1289" s="59"/>
      <c r="P1289" s="59"/>
      <c r="Q1289" s="59"/>
      <c r="R1289" s="59"/>
      <c r="S1289" s="59"/>
      <c r="T1289" s="59"/>
      <c r="U1289" s="59"/>
      <c r="V1289" s="59"/>
      <c r="W1289" s="59"/>
      <c r="X1289" s="59"/>
      <c r="Y1289" s="59"/>
      <c r="Z1289" s="59"/>
      <c r="AA1289" s="59"/>
    </row>
    <row r="1290" spans="1:27" ht="40.35" customHeight="1" x14ac:dyDescent="0.25">
      <c r="A1290" s="59"/>
      <c r="B1290" s="59"/>
      <c r="C1290" s="59"/>
      <c r="D1290" s="59"/>
      <c r="E1290" s="59"/>
      <c r="F1290" s="59"/>
      <c r="G1290" s="59"/>
      <c r="H1290" s="59"/>
      <c r="I1290" s="59"/>
      <c r="J1290" s="59"/>
      <c r="K1290" s="59"/>
      <c r="L1290" s="59"/>
      <c r="M1290" s="59"/>
      <c r="N1290" s="59"/>
      <c r="O1290" s="59"/>
      <c r="P1290" s="59"/>
      <c r="Q1290" s="59"/>
      <c r="R1290" s="59"/>
      <c r="S1290" s="59"/>
      <c r="T1290" s="59"/>
      <c r="U1290" s="59"/>
      <c r="V1290" s="59"/>
      <c r="W1290" s="59"/>
      <c r="X1290" s="59"/>
      <c r="Y1290" s="59"/>
      <c r="Z1290" s="59"/>
      <c r="AA1290" s="59"/>
    </row>
    <row r="1291" spans="1:27" ht="40.35" customHeight="1" x14ac:dyDescent="0.25">
      <c r="A1291" s="59"/>
      <c r="B1291" s="59"/>
      <c r="C1291" s="59"/>
      <c r="D1291" s="59"/>
      <c r="E1291" s="59"/>
      <c r="F1291" s="59"/>
      <c r="G1291" s="59"/>
      <c r="H1291" s="59"/>
      <c r="I1291" s="59"/>
      <c r="J1291" s="59"/>
      <c r="K1291" s="59"/>
      <c r="L1291" s="59"/>
      <c r="M1291" s="59"/>
      <c r="N1291" s="59"/>
      <c r="O1291" s="59"/>
      <c r="P1291" s="59"/>
      <c r="Q1291" s="59"/>
      <c r="R1291" s="59"/>
      <c r="S1291" s="59"/>
      <c r="T1291" s="59"/>
      <c r="U1291" s="59"/>
      <c r="V1291" s="59"/>
      <c r="W1291" s="59"/>
      <c r="X1291" s="59"/>
      <c r="Y1291" s="59"/>
      <c r="Z1291" s="59"/>
      <c r="AA1291" s="59"/>
    </row>
    <row r="1292" spans="1:27" ht="40.35" customHeight="1" x14ac:dyDescent="0.25">
      <c r="A1292" s="59"/>
      <c r="B1292" s="59"/>
      <c r="C1292" s="59"/>
      <c r="D1292" s="59"/>
      <c r="E1292" s="59"/>
      <c r="F1292" s="59"/>
      <c r="G1292" s="59"/>
      <c r="H1292" s="59"/>
      <c r="I1292" s="59"/>
      <c r="J1292" s="59"/>
      <c r="K1292" s="59"/>
      <c r="L1292" s="59"/>
      <c r="M1292" s="59"/>
      <c r="N1292" s="59"/>
      <c r="O1292" s="59"/>
      <c r="P1292" s="59"/>
      <c r="Q1292" s="59"/>
      <c r="R1292" s="59"/>
      <c r="S1292" s="59"/>
      <c r="T1292" s="59"/>
      <c r="U1292" s="59"/>
      <c r="V1292" s="59"/>
      <c r="W1292" s="59"/>
      <c r="X1292" s="59"/>
      <c r="Y1292" s="59"/>
      <c r="Z1292" s="59"/>
      <c r="AA1292" s="59"/>
    </row>
    <row r="1293" spans="1:27" ht="40.35" customHeight="1" x14ac:dyDescent="0.25">
      <c r="A1293" s="59"/>
      <c r="B1293" s="59"/>
      <c r="C1293" s="59"/>
      <c r="D1293" s="59"/>
      <c r="E1293" s="59"/>
      <c r="F1293" s="59"/>
      <c r="G1293" s="59"/>
      <c r="H1293" s="59"/>
      <c r="I1293" s="59"/>
      <c r="J1293" s="59"/>
      <c r="K1293" s="59"/>
      <c r="L1293" s="59"/>
      <c r="M1293" s="59"/>
      <c r="N1293" s="59"/>
      <c r="O1293" s="59"/>
      <c r="P1293" s="59"/>
      <c r="Q1293" s="59"/>
      <c r="R1293" s="59"/>
      <c r="S1293" s="59"/>
      <c r="T1293" s="59"/>
      <c r="U1293" s="59"/>
      <c r="V1293" s="59"/>
      <c r="W1293" s="59"/>
      <c r="X1293" s="59"/>
      <c r="Y1293" s="59"/>
      <c r="Z1293" s="59"/>
      <c r="AA1293" s="59"/>
    </row>
    <row r="1294" spans="1:27" ht="40.35" customHeight="1" x14ac:dyDescent="0.25">
      <c r="A1294" s="59"/>
      <c r="B1294" s="59"/>
      <c r="C1294" s="59"/>
      <c r="D1294" s="59"/>
      <c r="E1294" s="59"/>
      <c r="F1294" s="59"/>
      <c r="G1294" s="59"/>
      <c r="H1294" s="59"/>
      <c r="I1294" s="59"/>
      <c r="J1294" s="59"/>
      <c r="K1294" s="59"/>
      <c r="L1294" s="59"/>
      <c r="M1294" s="59"/>
      <c r="N1294" s="59"/>
      <c r="O1294" s="59"/>
      <c r="P1294" s="59"/>
      <c r="Q1294" s="59"/>
      <c r="R1294" s="59"/>
      <c r="S1294" s="59"/>
      <c r="T1294" s="59"/>
      <c r="U1294" s="59"/>
      <c r="V1294" s="59"/>
      <c r="W1294" s="59"/>
      <c r="X1294" s="59"/>
      <c r="Y1294" s="59"/>
      <c r="Z1294" s="59"/>
      <c r="AA1294" s="59"/>
    </row>
    <row r="1295" spans="1:27" ht="40.35" customHeight="1" x14ac:dyDescent="0.25">
      <c r="A1295" s="59"/>
      <c r="B1295" s="59"/>
      <c r="C1295" s="59"/>
      <c r="D1295" s="59"/>
      <c r="E1295" s="59"/>
      <c r="F1295" s="59"/>
      <c r="G1295" s="59"/>
      <c r="H1295" s="59"/>
      <c r="I1295" s="59"/>
      <c r="J1295" s="59"/>
      <c r="K1295" s="59"/>
      <c r="L1295" s="59"/>
      <c r="M1295" s="59"/>
      <c r="N1295" s="59"/>
      <c r="O1295" s="59"/>
      <c r="P1295" s="59"/>
      <c r="Q1295" s="59"/>
      <c r="R1295" s="59"/>
      <c r="S1295" s="59"/>
      <c r="T1295" s="59"/>
      <c r="U1295" s="59"/>
      <c r="V1295" s="59"/>
      <c r="W1295" s="59"/>
      <c r="X1295" s="59"/>
      <c r="Y1295" s="59"/>
      <c r="Z1295" s="59"/>
      <c r="AA1295" s="59"/>
    </row>
    <row r="1296" spans="1:27" ht="40.35" customHeight="1" x14ac:dyDescent="0.25">
      <c r="A1296" s="59"/>
      <c r="B1296" s="59"/>
      <c r="C1296" s="59"/>
      <c r="D1296" s="59"/>
      <c r="E1296" s="59"/>
      <c r="F1296" s="59"/>
      <c r="G1296" s="59"/>
      <c r="H1296" s="59"/>
      <c r="I1296" s="59"/>
      <c r="J1296" s="59"/>
      <c r="K1296" s="59"/>
      <c r="L1296" s="59"/>
      <c r="M1296" s="59"/>
      <c r="N1296" s="59"/>
      <c r="O1296" s="59"/>
      <c r="P1296" s="59"/>
      <c r="Q1296" s="59"/>
      <c r="R1296" s="59"/>
      <c r="S1296" s="59"/>
      <c r="T1296" s="59"/>
      <c r="U1296" s="59"/>
      <c r="V1296" s="59"/>
      <c r="W1296" s="59"/>
      <c r="X1296" s="59"/>
      <c r="Y1296" s="59"/>
      <c r="Z1296" s="59"/>
      <c r="AA1296" s="59"/>
    </row>
    <row r="1297" spans="1:27" ht="40.35" customHeight="1" x14ac:dyDescent="0.25">
      <c r="A1297" s="59"/>
      <c r="B1297" s="59"/>
      <c r="C1297" s="59"/>
      <c r="D1297" s="59"/>
      <c r="E1297" s="59"/>
      <c r="F1297" s="59"/>
      <c r="G1297" s="59"/>
      <c r="H1297" s="59"/>
      <c r="I1297" s="59"/>
      <c r="J1297" s="59"/>
      <c r="K1297" s="59"/>
      <c r="L1297" s="59"/>
      <c r="M1297" s="59"/>
      <c r="N1297" s="59"/>
      <c r="O1297" s="59"/>
      <c r="P1297" s="59"/>
      <c r="Q1297" s="59"/>
      <c r="R1297" s="59"/>
      <c r="S1297" s="59"/>
      <c r="T1297" s="59"/>
      <c r="U1297" s="59"/>
      <c r="V1297" s="59"/>
      <c r="W1297" s="59"/>
      <c r="X1297" s="59"/>
      <c r="Y1297" s="59"/>
      <c r="Z1297" s="59"/>
      <c r="AA1297" s="59"/>
    </row>
    <row r="1298" spans="1:27" ht="40.35" customHeight="1" x14ac:dyDescent="0.25">
      <c r="A1298" s="59"/>
      <c r="B1298" s="59"/>
      <c r="C1298" s="59"/>
      <c r="D1298" s="59"/>
      <c r="E1298" s="59"/>
      <c r="F1298" s="59"/>
      <c r="G1298" s="59"/>
      <c r="H1298" s="59"/>
      <c r="I1298" s="59"/>
      <c r="J1298" s="59"/>
      <c r="K1298" s="59"/>
      <c r="L1298" s="59"/>
      <c r="M1298" s="59"/>
      <c r="N1298" s="59"/>
      <c r="O1298" s="59"/>
      <c r="P1298" s="59"/>
      <c r="Q1298" s="59"/>
      <c r="R1298" s="59"/>
      <c r="S1298" s="59"/>
      <c r="T1298" s="59"/>
      <c r="U1298" s="59"/>
      <c r="V1298" s="59"/>
      <c r="W1298" s="59"/>
      <c r="X1298" s="59"/>
      <c r="Y1298" s="59"/>
      <c r="Z1298" s="59"/>
      <c r="AA1298" s="59"/>
    </row>
    <row r="1299" spans="1:27" ht="40.35" customHeight="1" x14ac:dyDescent="0.25">
      <c r="A1299" s="59"/>
      <c r="B1299" s="59"/>
      <c r="C1299" s="59"/>
      <c r="D1299" s="59"/>
      <c r="E1299" s="59"/>
      <c r="F1299" s="59"/>
      <c r="G1299" s="59"/>
      <c r="H1299" s="59"/>
      <c r="I1299" s="59"/>
      <c r="J1299" s="59"/>
      <c r="K1299" s="59"/>
      <c r="L1299" s="59"/>
      <c r="M1299" s="59"/>
      <c r="N1299" s="59"/>
      <c r="O1299" s="59"/>
      <c r="P1299" s="59"/>
      <c r="Q1299" s="59"/>
      <c r="R1299" s="59"/>
      <c r="S1299" s="59"/>
      <c r="T1299" s="59"/>
      <c r="U1299" s="59"/>
      <c r="V1299" s="59"/>
      <c r="W1299" s="59"/>
      <c r="X1299" s="59"/>
      <c r="Y1299" s="59"/>
      <c r="Z1299" s="59"/>
      <c r="AA1299" s="59"/>
    </row>
    <row r="1300" spans="1:27" ht="40.35" customHeight="1" x14ac:dyDescent="0.25">
      <c r="A1300" s="59"/>
      <c r="B1300" s="59"/>
      <c r="C1300" s="59"/>
      <c r="D1300" s="59"/>
      <c r="E1300" s="59"/>
      <c r="F1300" s="59"/>
      <c r="G1300" s="59"/>
      <c r="H1300" s="59"/>
      <c r="I1300" s="59"/>
      <c r="J1300" s="59"/>
      <c r="K1300" s="59"/>
      <c r="L1300" s="59"/>
      <c r="M1300" s="59"/>
      <c r="N1300" s="59"/>
      <c r="O1300" s="59"/>
      <c r="P1300" s="59"/>
      <c r="Q1300" s="59"/>
      <c r="R1300" s="59"/>
      <c r="S1300" s="59"/>
      <c r="T1300" s="59"/>
      <c r="U1300" s="59"/>
      <c r="V1300" s="59"/>
      <c r="W1300" s="59"/>
      <c r="X1300" s="59"/>
      <c r="Y1300" s="59"/>
      <c r="Z1300" s="59"/>
      <c r="AA1300" s="59"/>
    </row>
    <row r="1301" spans="1:27" ht="40.35" customHeight="1" x14ac:dyDescent="0.25">
      <c r="A1301" s="59"/>
      <c r="B1301" s="59"/>
      <c r="C1301" s="59"/>
      <c r="D1301" s="59"/>
      <c r="E1301" s="59"/>
      <c r="F1301" s="59"/>
      <c r="G1301" s="59"/>
      <c r="H1301" s="59"/>
      <c r="I1301" s="59"/>
      <c r="J1301" s="59"/>
      <c r="K1301" s="59"/>
      <c r="L1301" s="59"/>
      <c r="M1301" s="59"/>
      <c r="N1301" s="59"/>
      <c r="O1301" s="59"/>
      <c r="P1301" s="59"/>
      <c r="Q1301" s="59"/>
      <c r="R1301" s="59"/>
      <c r="S1301" s="59"/>
      <c r="T1301" s="59"/>
      <c r="U1301" s="59"/>
      <c r="V1301" s="59"/>
      <c r="W1301" s="59"/>
      <c r="X1301" s="59"/>
      <c r="Y1301" s="59"/>
      <c r="Z1301" s="59"/>
      <c r="AA1301" s="59"/>
    </row>
    <row r="1302" spans="1:27" ht="40.35" customHeight="1" x14ac:dyDescent="0.25">
      <c r="A1302" s="59"/>
      <c r="B1302" s="59"/>
      <c r="C1302" s="59"/>
      <c r="D1302" s="59"/>
      <c r="E1302" s="59"/>
      <c r="F1302" s="59"/>
      <c r="G1302" s="59"/>
      <c r="H1302" s="59"/>
      <c r="I1302" s="59"/>
      <c r="J1302" s="59"/>
      <c r="K1302" s="59"/>
      <c r="L1302" s="59"/>
      <c r="M1302" s="59"/>
      <c r="N1302" s="59"/>
      <c r="O1302" s="59"/>
      <c r="P1302" s="59"/>
      <c r="Q1302" s="59"/>
      <c r="R1302" s="59"/>
      <c r="S1302" s="59"/>
      <c r="T1302" s="59"/>
      <c r="U1302" s="59"/>
      <c r="V1302" s="59"/>
      <c r="W1302" s="59"/>
      <c r="X1302" s="59"/>
      <c r="Y1302" s="59"/>
      <c r="Z1302" s="59"/>
      <c r="AA1302" s="59"/>
    </row>
    <row r="1303" spans="1:27" ht="40.35" customHeight="1" x14ac:dyDescent="0.25">
      <c r="A1303" s="59"/>
      <c r="B1303" s="59"/>
      <c r="C1303" s="59"/>
      <c r="D1303" s="59"/>
      <c r="E1303" s="59"/>
      <c r="F1303" s="59"/>
      <c r="G1303" s="59"/>
      <c r="H1303" s="59"/>
      <c r="I1303" s="59"/>
      <c r="J1303" s="59"/>
      <c r="K1303" s="59"/>
      <c r="L1303" s="59"/>
      <c r="M1303" s="59"/>
      <c r="N1303" s="59"/>
      <c r="O1303" s="59"/>
      <c r="P1303" s="59"/>
      <c r="Q1303" s="59"/>
      <c r="R1303" s="59"/>
      <c r="S1303" s="59"/>
      <c r="T1303" s="59"/>
      <c r="U1303" s="59"/>
      <c r="V1303" s="59"/>
      <c r="W1303" s="59"/>
      <c r="X1303" s="59"/>
      <c r="Y1303" s="59"/>
      <c r="Z1303" s="59"/>
      <c r="AA1303" s="59"/>
    </row>
    <row r="1304" spans="1:27" ht="40.35" customHeight="1" x14ac:dyDescent="0.25">
      <c r="A1304" s="59"/>
      <c r="B1304" s="59"/>
      <c r="C1304" s="59"/>
      <c r="D1304" s="59"/>
      <c r="E1304" s="59"/>
      <c r="F1304" s="59"/>
      <c r="G1304" s="59"/>
      <c r="H1304" s="59"/>
      <c r="I1304" s="59"/>
      <c r="J1304" s="59"/>
      <c r="K1304" s="59"/>
      <c r="L1304" s="59"/>
      <c r="M1304" s="59"/>
      <c r="N1304" s="59"/>
      <c r="O1304" s="59"/>
      <c r="P1304" s="59"/>
      <c r="Q1304" s="59"/>
      <c r="R1304" s="59"/>
      <c r="S1304" s="59"/>
      <c r="T1304" s="59"/>
      <c r="U1304" s="59"/>
      <c r="V1304" s="59"/>
      <c r="W1304" s="59"/>
      <c r="X1304" s="59"/>
      <c r="Y1304" s="59"/>
      <c r="Z1304" s="59"/>
      <c r="AA1304" s="59"/>
    </row>
    <row r="1305" spans="1:27" ht="40.35" customHeight="1" x14ac:dyDescent="0.25">
      <c r="A1305" s="59"/>
      <c r="B1305" s="59"/>
      <c r="C1305" s="59"/>
      <c r="D1305" s="59"/>
      <c r="E1305" s="59"/>
      <c r="F1305" s="59"/>
      <c r="G1305" s="59"/>
      <c r="H1305" s="59"/>
      <c r="I1305" s="59"/>
      <c r="J1305" s="59"/>
      <c r="K1305" s="59"/>
      <c r="L1305" s="59"/>
      <c r="M1305" s="59"/>
      <c r="N1305" s="59"/>
      <c r="O1305" s="59"/>
      <c r="P1305" s="59"/>
      <c r="Q1305" s="59"/>
      <c r="R1305" s="59"/>
      <c r="S1305" s="59"/>
      <c r="T1305" s="59"/>
      <c r="U1305" s="59"/>
      <c r="V1305" s="59"/>
      <c r="W1305" s="59"/>
      <c r="X1305" s="59"/>
      <c r="Y1305" s="59"/>
      <c r="Z1305" s="59"/>
      <c r="AA1305" s="59"/>
    </row>
    <row r="1306" spans="1:27" ht="40.35" customHeight="1" x14ac:dyDescent="0.25">
      <c r="A1306" s="59"/>
      <c r="B1306" s="59"/>
      <c r="C1306" s="59"/>
      <c r="D1306" s="59"/>
      <c r="E1306" s="59"/>
      <c r="F1306" s="59"/>
      <c r="G1306" s="59"/>
      <c r="H1306" s="59"/>
      <c r="I1306" s="59"/>
      <c r="J1306" s="59"/>
      <c r="K1306" s="59"/>
      <c r="L1306" s="59"/>
      <c r="M1306" s="59"/>
      <c r="N1306" s="59"/>
      <c r="O1306" s="59"/>
      <c r="P1306" s="59"/>
      <c r="Q1306" s="59"/>
      <c r="R1306" s="59"/>
      <c r="S1306" s="59"/>
      <c r="T1306" s="59"/>
      <c r="U1306" s="59"/>
      <c r="V1306" s="59"/>
      <c r="W1306" s="59"/>
      <c r="X1306" s="59"/>
      <c r="Y1306" s="59"/>
      <c r="Z1306" s="59"/>
      <c r="AA1306" s="59"/>
    </row>
    <row r="1307" spans="1:27" ht="40.35" customHeight="1" x14ac:dyDescent="0.25">
      <c r="A1307" s="59"/>
      <c r="B1307" s="59"/>
      <c r="C1307" s="59"/>
      <c r="D1307" s="59"/>
      <c r="E1307" s="59"/>
      <c r="F1307" s="59"/>
      <c r="G1307" s="59"/>
      <c r="H1307" s="59"/>
      <c r="I1307" s="59"/>
      <c r="J1307" s="59"/>
      <c r="K1307" s="59"/>
      <c r="L1307" s="59"/>
      <c r="M1307" s="59"/>
      <c r="N1307" s="59"/>
      <c r="O1307" s="59"/>
      <c r="P1307" s="59"/>
      <c r="Q1307" s="59"/>
      <c r="R1307" s="59"/>
      <c r="S1307" s="59"/>
      <c r="T1307" s="59"/>
      <c r="U1307" s="59"/>
      <c r="V1307" s="59"/>
      <c r="W1307" s="59"/>
      <c r="X1307" s="59"/>
      <c r="Y1307" s="59"/>
      <c r="Z1307" s="59"/>
      <c r="AA1307" s="59"/>
    </row>
    <row r="1308" spans="1:27" ht="40.35" customHeight="1" x14ac:dyDescent="0.25">
      <c r="A1308" s="59"/>
      <c r="B1308" s="59"/>
      <c r="C1308" s="59"/>
      <c r="D1308" s="59"/>
      <c r="E1308" s="59"/>
      <c r="F1308" s="59"/>
      <c r="G1308" s="59"/>
      <c r="H1308" s="59"/>
      <c r="I1308" s="59"/>
      <c r="J1308" s="59"/>
      <c r="K1308" s="59"/>
      <c r="L1308" s="59"/>
      <c r="M1308" s="59"/>
      <c r="N1308" s="59"/>
      <c r="O1308" s="59"/>
      <c r="P1308" s="59"/>
      <c r="Q1308" s="59"/>
      <c r="R1308" s="59"/>
      <c r="S1308" s="59"/>
      <c r="T1308" s="59"/>
      <c r="U1308" s="59"/>
      <c r="V1308" s="59"/>
      <c r="W1308" s="59"/>
      <c r="X1308" s="59"/>
      <c r="Y1308" s="59"/>
      <c r="Z1308" s="59"/>
      <c r="AA1308" s="59"/>
    </row>
    <row r="1309" spans="1:27" ht="40.35" customHeight="1" x14ac:dyDescent="0.25">
      <c r="A1309" s="59"/>
      <c r="B1309" s="59"/>
      <c r="C1309" s="59"/>
      <c r="D1309" s="59"/>
      <c r="E1309" s="59"/>
      <c r="F1309" s="59"/>
      <c r="G1309" s="59"/>
      <c r="H1309" s="59"/>
      <c r="I1309" s="59"/>
      <c r="J1309" s="59"/>
      <c r="K1309" s="59"/>
      <c r="L1309" s="59"/>
      <c r="M1309" s="59"/>
      <c r="N1309" s="59"/>
      <c r="O1309" s="59"/>
      <c r="P1309" s="59"/>
      <c r="Q1309" s="59"/>
      <c r="R1309" s="59"/>
      <c r="S1309" s="59"/>
      <c r="T1309" s="59"/>
      <c r="U1309" s="59"/>
      <c r="V1309" s="59"/>
      <c r="W1309" s="59"/>
      <c r="X1309" s="59"/>
      <c r="Y1309" s="59"/>
      <c r="Z1309" s="59"/>
      <c r="AA1309" s="59"/>
    </row>
    <row r="1310" spans="1:27" ht="40.35" customHeight="1" x14ac:dyDescent="0.25">
      <c r="A1310" s="59"/>
      <c r="B1310" s="59"/>
      <c r="C1310" s="59"/>
      <c r="D1310" s="59"/>
      <c r="E1310" s="59"/>
      <c r="F1310" s="59"/>
      <c r="G1310" s="59"/>
      <c r="H1310" s="59"/>
      <c r="I1310" s="59"/>
      <c r="J1310" s="59"/>
      <c r="K1310" s="59"/>
      <c r="L1310" s="59"/>
      <c r="M1310" s="59"/>
      <c r="N1310" s="59"/>
      <c r="O1310" s="59"/>
      <c r="P1310" s="59"/>
      <c r="Q1310" s="59"/>
      <c r="R1310" s="59"/>
      <c r="S1310" s="59"/>
      <c r="T1310" s="59"/>
      <c r="U1310" s="59"/>
      <c r="V1310" s="59"/>
      <c r="W1310" s="59"/>
      <c r="X1310" s="59"/>
      <c r="Y1310" s="59"/>
      <c r="Z1310" s="59"/>
      <c r="AA1310" s="59"/>
    </row>
    <row r="1311" spans="1:27" ht="40.35" customHeight="1" x14ac:dyDescent="0.25">
      <c r="A1311" s="59"/>
      <c r="B1311" s="59"/>
      <c r="C1311" s="59"/>
      <c r="D1311" s="59"/>
      <c r="E1311" s="59"/>
      <c r="F1311" s="59"/>
      <c r="G1311" s="59"/>
      <c r="H1311" s="59"/>
      <c r="I1311" s="59"/>
      <c r="J1311" s="59"/>
      <c r="K1311" s="59"/>
      <c r="L1311" s="59"/>
      <c r="M1311" s="59"/>
      <c r="N1311" s="59"/>
      <c r="O1311" s="59"/>
      <c r="P1311" s="59"/>
      <c r="Q1311" s="59"/>
      <c r="R1311" s="59"/>
      <c r="S1311" s="59"/>
      <c r="T1311" s="59"/>
      <c r="U1311" s="59"/>
      <c r="V1311" s="59"/>
      <c r="W1311" s="59"/>
      <c r="X1311" s="59"/>
      <c r="Y1311" s="59"/>
      <c r="Z1311" s="59"/>
      <c r="AA1311" s="59"/>
    </row>
    <row r="1312" spans="1:27" ht="40.35" customHeight="1" x14ac:dyDescent="0.25">
      <c r="A1312" s="59"/>
      <c r="B1312" s="59"/>
      <c r="C1312" s="59"/>
      <c r="D1312" s="59"/>
      <c r="E1312" s="59"/>
      <c r="F1312" s="59"/>
      <c r="G1312" s="59"/>
      <c r="H1312" s="59"/>
      <c r="I1312" s="59"/>
      <c r="J1312" s="59"/>
      <c r="K1312" s="59"/>
      <c r="L1312" s="59"/>
      <c r="M1312" s="59"/>
      <c r="N1312" s="59"/>
      <c r="O1312" s="59"/>
      <c r="P1312" s="59"/>
      <c r="Q1312" s="59"/>
      <c r="R1312" s="59"/>
      <c r="S1312" s="59"/>
      <c r="T1312" s="59"/>
      <c r="U1312" s="59"/>
      <c r="V1312" s="59"/>
      <c r="W1312" s="59"/>
      <c r="X1312" s="59"/>
      <c r="Y1312" s="59"/>
      <c r="Z1312" s="59"/>
      <c r="AA1312" s="59"/>
    </row>
    <row r="1313" spans="1:27" ht="40.35" customHeight="1" x14ac:dyDescent="0.25">
      <c r="A1313" s="59"/>
      <c r="B1313" s="59"/>
      <c r="C1313" s="59"/>
      <c r="D1313" s="59"/>
      <c r="E1313" s="59"/>
      <c r="F1313" s="59"/>
      <c r="G1313" s="59"/>
      <c r="H1313" s="59"/>
      <c r="I1313" s="59"/>
      <c r="J1313" s="59"/>
      <c r="K1313" s="59"/>
      <c r="L1313" s="59"/>
      <c r="M1313" s="59"/>
      <c r="N1313" s="59"/>
      <c r="O1313" s="59"/>
      <c r="P1313" s="59"/>
      <c r="Q1313" s="59"/>
      <c r="R1313" s="59"/>
      <c r="S1313" s="59"/>
      <c r="T1313" s="59"/>
      <c r="U1313" s="59"/>
      <c r="V1313" s="59"/>
      <c r="W1313" s="59"/>
      <c r="X1313" s="59"/>
      <c r="Y1313" s="59"/>
      <c r="Z1313" s="59"/>
      <c r="AA1313" s="59"/>
    </row>
    <row r="1314" spans="1:27" ht="40.35" customHeight="1" x14ac:dyDescent="0.25">
      <c r="A1314" s="59"/>
      <c r="B1314" s="59"/>
      <c r="C1314" s="59"/>
      <c r="D1314" s="59"/>
      <c r="E1314" s="59"/>
      <c r="F1314" s="59"/>
      <c r="G1314" s="59"/>
      <c r="H1314" s="59"/>
      <c r="I1314" s="59"/>
      <c r="J1314" s="59"/>
      <c r="K1314" s="59"/>
      <c r="L1314" s="59"/>
      <c r="M1314" s="59"/>
      <c r="N1314" s="59"/>
      <c r="O1314" s="59"/>
      <c r="P1314" s="59"/>
      <c r="Q1314" s="59"/>
      <c r="R1314" s="59"/>
      <c r="S1314" s="59"/>
      <c r="T1314" s="59"/>
      <c r="U1314" s="59"/>
      <c r="V1314" s="59"/>
      <c r="W1314" s="59"/>
      <c r="X1314" s="59"/>
      <c r="Y1314" s="59"/>
      <c r="Z1314" s="59"/>
      <c r="AA1314" s="59"/>
    </row>
    <row r="1315" spans="1:27" ht="40.35" customHeight="1" x14ac:dyDescent="0.25">
      <c r="A1315" s="59"/>
      <c r="B1315" s="59"/>
      <c r="C1315" s="59"/>
      <c r="D1315" s="59"/>
      <c r="E1315" s="59"/>
      <c r="F1315" s="59"/>
      <c r="G1315" s="59"/>
      <c r="H1315" s="59"/>
      <c r="I1315" s="59"/>
      <c r="J1315" s="59"/>
      <c r="K1315" s="59"/>
      <c r="L1315" s="59"/>
      <c r="M1315" s="59"/>
      <c r="N1315" s="59"/>
      <c r="O1315" s="59"/>
      <c r="P1315" s="59"/>
      <c r="Q1315" s="59"/>
      <c r="R1315" s="59"/>
      <c r="S1315" s="59"/>
      <c r="T1315" s="59"/>
      <c r="U1315" s="59"/>
      <c r="V1315" s="59"/>
      <c r="W1315" s="59"/>
      <c r="X1315" s="59"/>
      <c r="Y1315" s="59"/>
      <c r="Z1315" s="59"/>
      <c r="AA1315" s="59"/>
    </row>
    <row r="1316" spans="1:27" ht="40.35" customHeight="1" x14ac:dyDescent="0.25">
      <c r="A1316" s="59"/>
      <c r="B1316" s="59"/>
      <c r="C1316" s="59"/>
      <c r="D1316" s="59"/>
      <c r="E1316" s="59"/>
      <c r="F1316" s="59"/>
      <c r="G1316" s="59"/>
      <c r="H1316" s="59"/>
      <c r="I1316" s="59"/>
      <c r="J1316" s="59"/>
      <c r="K1316" s="59"/>
      <c r="L1316" s="59"/>
      <c r="M1316" s="59"/>
      <c r="N1316" s="59"/>
      <c r="O1316" s="59"/>
      <c r="P1316" s="59"/>
      <c r="Q1316" s="59"/>
      <c r="R1316" s="59"/>
      <c r="S1316" s="59"/>
      <c r="T1316" s="59"/>
      <c r="U1316" s="59"/>
      <c r="V1316" s="59"/>
      <c r="W1316" s="59"/>
      <c r="X1316" s="59"/>
      <c r="Y1316" s="59"/>
      <c r="Z1316" s="59"/>
      <c r="AA1316" s="59"/>
    </row>
    <row r="1317" spans="1:27" ht="40.35" customHeight="1" x14ac:dyDescent="0.25">
      <c r="A1317" s="59"/>
      <c r="B1317" s="59"/>
      <c r="C1317" s="59"/>
      <c r="D1317" s="59"/>
      <c r="E1317" s="59"/>
      <c r="F1317" s="59"/>
      <c r="G1317" s="59"/>
      <c r="H1317" s="59"/>
      <c r="I1317" s="59"/>
      <c r="J1317" s="59"/>
      <c r="K1317" s="59"/>
      <c r="L1317" s="59"/>
      <c r="M1317" s="59"/>
      <c r="N1317" s="59"/>
      <c r="O1317" s="59"/>
      <c r="P1317" s="59"/>
      <c r="Q1317" s="59"/>
      <c r="R1317" s="59"/>
      <c r="S1317" s="59"/>
      <c r="T1317" s="59"/>
      <c r="U1317" s="59"/>
      <c r="V1317" s="59"/>
      <c r="W1317" s="59"/>
      <c r="X1317" s="59"/>
      <c r="Y1317" s="59"/>
      <c r="Z1317" s="59"/>
      <c r="AA1317" s="59"/>
    </row>
    <row r="1318" spans="1:27" ht="40.35" customHeight="1" x14ac:dyDescent="0.25">
      <c r="A1318" s="59"/>
      <c r="B1318" s="59"/>
      <c r="C1318" s="59"/>
      <c r="D1318" s="59"/>
      <c r="E1318" s="59"/>
      <c r="F1318" s="59"/>
      <c r="G1318" s="59"/>
      <c r="H1318" s="59"/>
      <c r="I1318" s="59"/>
      <c r="J1318" s="59"/>
      <c r="K1318" s="59"/>
      <c r="L1318" s="59"/>
      <c r="M1318" s="59"/>
      <c r="N1318" s="59"/>
      <c r="O1318" s="59"/>
      <c r="P1318" s="59"/>
      <c r="Q1318" s="59"/>
      <c r="R1318" s="59"/>
      <c r="S1318" s="59"/>
      <c r="T1318" s="59"/>
      <c r="U1318" s="59"/>
      <c r="V1318" s="59"/>
      <c r="W1318" s="59"/>
      <c r="X1318" s="59"/>
      <c r="Y1318" s="59"/>
      <c r="Z1318" s="59"/>
      <c r="AA1318" s="59"/>
    </row>
    <row r="1319" spans="1:27" ht="40.35" customHeight="1" x14ac:dyDescent="0.25">
      <c r="A1319" s="59"/>
      <c r="B1319" s="59"/>
      <c r="C1319" s="59"/>
      <c r="D1319" s="59"/>
      <c r="E1319" s="59"/>
      <c r="F1319" s="59"/>
      <c r="G1319" s="59"/>
      <c r="H1319" s="59"/>
      <c r="I1319" s="59"/>
      <c r="J1319" s="59"/>
      <c r="K1319" s="59"/>
      <c r="L1319" s="59"/>
      <c r="M1319" s="59"/>
      <c r="N1319" s="59"/>
      <c r="O1319" s="59"/>
      <c r="P1319" s="59"/>
      <c r="Q1319" s="59"/>
      <c r="R1319" s="59"/>
      <c r="S1319" s="59"/>
      <c r="T1319" s="59"/>
      <c r="U1319" s="59"/>
      <c r="V1319" s="59"/>
      <c r="W1319" s="59"/>
      <c r="X1319" s="59"/>
      <c r="Y1319" s="59"/>
      <c r="Z1319" s="59"/>
      <c r="AA1319" s="59"/>
    </row>
    <row r="1320" spans="1:27" ht="40.35" customHeight="1" x14ac:dyDescent="0.25">
      <c r="A1320" s="59"/>
      <c r="B1320" s="59"/>
      <c r="C1320" s="59"/>
      <c r="D1320" s="59"/>
      <c r="E1320" s="59"/>
      <c r="F1320" s="59"/>
      <c r="G1320" s="59"/>
      <c r="H1320" s="59"/>
      <c r="I1320" s="59"/>
      <c r="J1320" s="59"/>
      <c r="K1320" s="59"/>
      <c r="L1320" s="59"/>
      <c r="M1320" s="59"/>
      <c r="N1320" s="59"/>
      <c r="O1320" s="59"/>
      <c r="P1320" s="59"/>
      <c r="Q1320" s="59"/>
      <c r="R1320" s="59"/>
      <c r="S1320" s="59"/>
      <c r="T1320" s="59"/>
      <c r="U1320" s="59"/>
      <c r="V1320" s="59"/>
      <c r="W1320" s="59"/>
      <c r="X1320" s="59"/>
      <c r="Y1320" s="59"/>
      <c r="Z1320" s="59"/>
      <c r="AA1320" s="59"/>
    </row>
    <row r="1321" spans="1:27" ht="40.35" customHeight="1" x14ac:dyDescent="0.25">
      <c r="A1321" s="59"/>
      <c r="B1321" s="59"/>
      <c r="C1321" s="59"/>
      <c r="D1321" s="59"/>
      <c r="E1321" s="59"/>
      <c r="F1321" s="59"/>
      <c r="G1321" s="59"/>
      <c r="H1321" s="59"/>
      <c r="I1321" s="59"/>
      <c r="J1321" s="59"/>
      <c r="K1321" s="59"/>
      <c r="L1321" s="59"/>
      <c r="M1321" s="59"/>
      <c r="N1321" s="59"/>
      <c r="O1321" s="59"/>
      <c r="P1321" s="59"/>
      <c r="Q1321" s="59"/>
      <c r="R1321" s="59"/>
      <c r="S1321" s="59"/>
      <c r="T1321" s="59"/>
      <c r="U1321" s="59"/>
      <c r="V1321" s="59"/>
      <c r="W1321" s="59"/>
      <c r="X1321" s="59"/>
      <c r="Y1321" s="59"/>
      <c r="Z1321" s="59"/>
      <c r="AA1321" s="59"/>
    </row>
    <row r="1322" spans="1:27" ht="40.35" customHeight="1" x14ac:dyDescent="0.25">
      <c r="A1322" s="59"/>
      <c r="B1322" s="59"/>
      <c r="C1322" s="59"/>
      <c r="D1322" s="59"/>
      <c r="E1322" s="59"/>
      <c r="F1322" s="59"/>
      <c r="G1322" s="59"/>
      <c r="H1322" s="59"/>
      <c r="I1322" s="59"/>
      <c r="J1322" s="59"/>
      <c r="K1322" s="59"/>
      <c r="L1322" s="59"/>
      <c r="M1322" s="59"/>
      <c r="N1322" s="59"/>
      <c r="O1322" s="59"/>
      <c r="P1322" s="59"/>
      <c r="Q1322" s="59"/>
      <c r="R1322" s="59"/>
      <c r="S1322" s="59"/>
      <c r="T1322" s="59"/>
      <c r="U1322" s="59"/>
      <c r="V1322" s="59"/>
      <c r="W1322" s="59"/>
      <c r="X1322" s="59"/>
      <c r="Y1322" s="59"/>
      <c r="Z1322" s="59"/>
      <c r="AA1322" s="59"/>
    </row>
    <row r="1323" spans="1:27" ht="40.35" customHeight="1" x14ac:dyDescent="0.25">
      <c r="A1323" s="59"/>
      <c r="B1323" s="59"/>
      <c r="C1323" s="59"/>
      <c r="D1323" s="59"/>
      <c r="E1323" s="59"/>
      <c r="F1323" s="59"/>
      <c r="G1323" s="59"/>
      <c r="H1323" s="59"/>
      <c r="I1323" s="59"/>
      <c r="J1323" s="59"/>
      <c r="K1323" s="59"/>
      <c r="L1323" s="59"/>
      <c r="M1323" s="59"/>
      <c r="N1323" s="59"/>
      <c r="O1323" s="59"/>
      <c r="P1323" s="59"/>
      <c r="Q1323" s="59"/>
      <c r="R1323" s="59"/>
      <c r="S1323" s="59"/>
      <c r="T1323" s="59"/>
      <c r="U1323" s="59"/>
      <c r="V1323" s="59"/>
      <c r="W1323" s="59"/>
      <c r="X1323" s="59"/>
      <c r="Y1323" s="59"/>
      <c r="Z1323" s="59"/>
      <c r="AA1323" s="59"/>
    </row>
    <row r="1324" spans="1:27" ht="40.35" customHeight="1" x14ac:dyDescent="0.25">
      <c r="A1324" s="59"/>
      <c r="B1324" s="59"/>
      <c r="C1324" s="59"/>
      <c r="D1324" s="59"/>
      <c r="E1324" s="59"/>
      <c r="F1324" s="59"/>
      <c r="G1324" s="59"/>
      <c r="H1324" s="59"/>
      <c r="I1324" s="59"/>
      <c r="J1324" s="59"/>
      <c r="K1324" s="59"/>
      <c r="L1324" s="59"/>
      <c r="M1324" s="59"/>
      <c r="N1324" s="59"/>
      <c r="O1324" s="59"/>
      <c r="P1324" s="59"/>
      <c r="Q1324" s="59"/>
      <c r="R1324" s="59"/>
      <c r="S1324" s="59"/>
      <c r="T1324" s="59"/>
      <c r="U1324" s="59"/>
      <c r="V1324" s="59"/>
      <c r="W1324" s="59"/>
      <c r="X1324" s="59"/>
      <c r="Y1324" s="59"/>
      <c r="Z1324" s="59"/>
      <c r="AA1324" s="59"/>
    </row>
    <row r="1325" spans="1:27" ht="40.35" customHeight="1" x14ac:dyDescent="0.25">
      <c r="A1325" s="59"/>
      <c r="B1325" s="59"/>
      <c r="C1325" s="59"/>
      <c r="D1325" s="59"/>
      <c r="E1325" s="59"/>
      <c r="F1325" s="59"/>
      <c r="G1325" s="59"/>
      <c r="H1325" s="59"/>
      <c r="I1325" s="59"/>
      <c r="J1325" s="59"/>
      <c r="K1325" s="59"/>
      <c r="L1325" s="59"/>
      <c r="M1325" s="59"/>
      <c r="N1325" s="59"/>
      <c r="O1325" s="59"/>
      <c r="P1325" s="59"/>
      <c r="Q1325" s="59"/>
      <c r="R1325" s="59"/>
      <c r="S1325" s="59"/>
      <c r="T1325" s="59"/>
      <c r="U1325" s="59"/>
      <c r="V1325" s="59"/>
      <c r="W1325" s="59"/>
      <c r="X1325" s="59"/>
      <c r="Y1325" s="59"/>
      <c r="Z1325" s="59"/>
      <c r="AA1325" s="59"/>
    </row>
    <row r="1326" spans="1:27" ht="40.35" customHeight="1" x14ac:dyDescent="0.25">
      <c r="A1326" s="59"/>
      <c r="B1326" s="59"/>
      <c r="C1326" s="59"/>
      <c r="D1326" s="59"/>
      <c r="E1326" s="59"/>
      <c r="F1326" s="59"/>
      <c r="G1326" s="59"/>
      <c r="H1326" s="59"/>
      <c r="I1326" s="59"/>
      <c r="J1326" s="59"/>
      <c r="K1326" s="59"/>
      <c r="L1326" s="59"/>
      <c r="M1326" s="59"/>
      <c r="N1326" s="59"/>
      <c r="O1326" s="59"/>
      <c r="P1326" s="59"/>
      <c r="Q1326" s="59"/>
      <c r="R1326" s="59"/>
      <c r="S1326" s="59"/>
      <c r="T1326" s="59"/>
      <c r="U1326" s="59"/>
      <c r="V1326" s="59"/>
      <c r="W1326" s="59"/>
      <c r="X1326" s="59"/>
      <c r="Y1326" s="59"/>
      <c r="Z1326" s="59"/>
      <c r="AA1326" s="59"/>
    </row>
    <row r="1327" spans="1:27" ht="40.35" customHeight="1" x14ac:dyDescent="0.25">
      <c r="A1327" s="59"/>
      <c r="B1327" s="59"/>
      <c r="C1327" s="59"/>
      <c r="D1327" s="59"/>
      <c r="E1327" s="59"/>
      <c r="F1327" s="59"/>
      <c r="G1327" s="59"/>
      <c r="H1327" s="59"/>
      <c r="I1327" s="59"/>
      <c r="J1327" s="59"/>
      <c r="K1327" s="59"/>
      <c r="L1327" s="59"/>
      <c r="M1327" s="59"/>
      <c r="N1327" s="59"/>
      <c r="O1327" s="59"/>
      <c r="P1327" s="59"/>
      <c r="Q1327" s="59"/>
      <c r="R1327" s="59"/>
      <c r="S1327" s="59"/>
      <c r="T1327" s="59"/>
      <c r="U1327" s="59"/>
      <c r="V1327" s="59"/>
      <c r="W1327" s="59"/>
      <c r="X1327" s="59"/>
      <c r="Y1327" s="59"/>
      <c r="Z1327" s="59"/>
      <c r="AA1327" s="59"/>
    </row>
    <row r="1328" spans="1:27" ht="40.35" customHeight="1" x14ac:dyDescent="0.25">
      <c r="A1328" s="59"/>
      <c r="B1328" s="59"/>
      <c r="C1328" s="59"/>
      <c r="D1328" s="59"/>
      <c r="E1328" s="59"/>
      <c r="F1328" s="59"/>
      <c r="G1328" s="59"/>
      <c r="H1328" s="59"/>
      <c r="I1328" s="59"/>
      <c r="J1328" s="59"/>
      <c r="K1328" s="59"/>
      <c r="L1328" s="59"/>
      <c r="M1328" s="59"/>
      <c r="N1328" s="59"/>
      <c r="O1328" s="59"/>
      <c r="P1328" s="59"/>
      <c r="Q1328" s="59"/>
      <c r="R1328" s="59"/>
      <c r="S1328" s="59"/>
      <c r="T1328" s="59"/>
      <c r="U1328" s="59"/>
      <c r="V1328" s="59"/>
      <c r="W1328" s="59"/>
      <c r="X1328" s="59"/>
      <c r="Y1328" s="59"/>
      <c r="Z1328" s="59"/>
      <c r="AA1328" s="59"/>
    </row>
    <row r="1329" spans="1:27" ht="40.35" customHeight="1" x14ac:dyDescent="0.25">
      <c r="A1329" s="59"/>
      <c r="B1329" s="59"/>
      <c r="C1329" s="59"/>
      <c r="D1329" s="59"/>
      <c r="E1329" s="59"/>
      <c r="F1329" s="59"/>
      <c r="G1329" s="59"/>
      <c r="H1329" s="59"/>
      <c r="I1329" s="59"/>
      <c r="J1329" s="59"/>
      <c r="K1329" s="59"/>
      <c r="L1329" s="59"/>
      <c r="M1329" s="59"/>
      <c r="N1329" s="59"/>
      <c r="O1329" s="59"/>
      <c r="P1329" s="59"/>
      <c r="Q1329" s="59"/>
      <c r="R1329" s="59"/>
      <c r="S1329" s="59"/>
      <c r="T1329" s="59"/>
      <c r="U1329" s="59"/>
      <c r="V1329" s="59"/>
      <c r="W1329" s="59"/>
      <c r="X1329" s="59"/>
      <c r="Y1329" s="59"/>
      <c r="Z1329" s="59"/>
      <c r="AA1329" s="59"/>
    </row>
    <row r="1330" spans="1:27" ht="40.35" customHeight="1" x14ac:dyDescent="0.25">
      <c r="A1330" s="59"/>
      <c r="B1330" s="59"/>
      <c r="C1330" s="59"/>
      <c r="D1330" s="59"/>
      <c r="E1330" s="59"/>
      <c r="F1330" s="59"/>
      <c r="G1330" s="59"/>
      <c r="H1330" s="59"/>
      <c r="I1330" s="59"/>
      <c r="J1330" s="59"/>
      <c r="K1330" s="59"/>
      <c r="L1330" s="59"/>
      <c r="M1330" s="59"/>
      <c r="N1330" s="59"/>
      <c r="O1330" s="59"/>
      <c r="P1330" s="59"/>
      <c r="Q1330" s="59"/>
      <c r="R1330" s="59"/>
      <c r="S1330" s="59"/>
      <c r="T1330" s="59"/>
      <c r="U1330" s="59"/>
      <c r="V1330" s="59"/>
      <c r="W1330" s="59"/>
      <c r="X1330" s="59"/>
      <c r="Y1330" s="59"/>
      <c r="Z1330" s="59"/>
      <c r="AA1330" s="59"/>
    </row>
    <row r="1331" spans="1:27" ht="40.35" customHeight="1" x14ac:dyDescent="0.25">
      <c r="A1331" s="59"/>
      <c r="B1331" s="59"/>
      <c r="C1331" s="59"/>
      <c r="D1331" s="59"/>
      <c r="E1331" s="59"/>
      <c r="F1331" s="59"/>
      <c r="G1331" s="59"/>
      <c r="H1331" s="59"/>
      <c r="I1331" s="59"/>
      <c r="J1331" s="59"/>
      <c r="K1331" s="59"/>
      <c r="L1331" s="59"/>
      <c r="M1331" s="59"/>
      <c r="N1331" s="59"/>
      <c r="O1331" s="59"/>
      <c r="P1331" s="59"/>
      <c r="Q1331" s="59"/>
      <c r="R1331" s="59"/>
      <c r="S1331" s="59"/>
      <c r="T1331" s="59"/>
      <c r="U1331" s="59"/>
      <c r="V1331" s="59"/>
      <c r="W1331" s="59"/>
      <c r="X1331" s="59"/>
      <c r="Y1331" s="59"/>
      <c r="Z1331" s="59"/>
      <c r="AA1331" s="59"/>
    </row>
    <row r="1332" spans="1:27" ht="40.35" customHeight="1" x14ac:dyDescent="0.25">
      <c r="A1332" s="59"/>
      <c r="B1332" s="59"/>
      <c r="C1332" s="59"/>
      <c r="D1332" s="59"/>
      <c r="E1332" s="59"/>
      <c r="F1332" s="59"/>
      <c r="G1332" s="59"/>
      <c r="H1332" s="59"/>
      <c r="I1332" s="59"/>
      <c r="J1332" s="59"/>
      <c r="K1332" s="59"/>
      <c r="L1332" s="59"/>
      <c r="M1332" s="59"/>
      <c r="N1332" s="59"/>
      <c r="O1332" s="59"/>
      <c r="P1332" s="59"/>
      <c r="Q1332" s="59"/>
      <c r="R1332" s="59"/>
      <c r="S1332" s="59"/>
      <c r="T1332" s="59"/>
      <c r="U1332" s="59"/>
      <c r="V1332" s="59"/>
      <c r="W1332" s="59"/>
      <c r="X1332" s="59"/>
      <c r="Y1332" s="59"/>
      <c r="Z1332" s="59"/>
      <c r="AA1332" s="59"/>
    </row>
    <row r="1333" spans="1:27" ht="40.35" customHeight="1" x14ac:dyDescent="0.25">
      <c r="A1333" s="59"/>
      <c r="B1333" s="59"/>
      <c r="C1333" s="59"/>
      <c r="D1333" s="59"/>
      <c r="E1333" s="59"/>
      <c r="F1333" s="59"/>
      <c r="G1333" s="59"/>
      <c r="H1333" s="59"/>
      <c r="I1333" s="59"/>
      <c r="J1333" s="59"/>
      <c r="K1333" s="59"/>
      <c r="L1333" s="59"/>
      <c r="M1333" s="59"/>
      <c r="N1333" s="59"/>
      <c r="O1333" s="59"/>
      <c r="P1333" s="59"/>
      <c r="Q1333" s="59"/>
      <c r="R1333" s="59"/>
      <c r="S1333" s="59"/>
      <c r="T1333" s="59"/>
      <c r="U1333" s="59"/>
      <c r="V1333" s="59"/>
      <c r="W1333" s="59"/>
      <c r="X1333" s="59"/>
      <c r="Y1333" s="59"/>
      <c r="Z1333" s="59"/>
      <c r="AA1333" s="59"/>
    </row>
    <row r="1334" spans="1:27" ht="40.35" customHeight="1" x14ac:dyDescent="0.25">
      <c r="A1334" s="59"/>
      <c r="B1334" s="59"/>
      <c r="C1334" s="59"/>
      <c r="D1334" s="59"/>
      <c r="E1334" s="59"/>
      <c r="F1334" s="59"/>
      <c r="G1334" s="59"/>
      <c r="H1334" s="59"/>
      <c r="I1334" s="59"/>
      <c r="J1334" s="59"/>
      <c r="K1334" s="59"/>
      <c r="L1334" s="59"/>
      <c r="M1334" s="59"/>
      <c r="N1334" s="59"/>
      <c r="O1334" s="59"/>
      <c r="P1334" s="59"/>
      <c r="Q1334" s="59"/>
      <c r="R1334" s="59"/>
      <c r="S1334" s="59"/>
      <c r="T1334" s="59"/>
      <c r="U1334" s="59"/>
      <c r="V1334" s="59"/>
      <c r="W1334" s="59"/>
      <c r="X1334" s="59"/>
      <c r="Y1334" s="59"/>
      <c r="Z1334" s="59"/>
      <c r="AA1334" s="59"/>
    </row>
    <row r="1335" spans="1:27" ht="40.35" customHeight="1" x14ac:dyDescent="0.25">
      <c r="A1335" s="59"/>
      <c r="B1335" s="59"/>
      <c r="C1335" s="59"/>
      <c r="D1335" s="59"/>
      <c r="E1335" s="59"/>
      <c r="F1335" s="59"/>
      <c r="G1335" s="59"/>
      <c r="H1335" s="59"/>
      <c r="I1335" s="59"/>
      <c r="J1335" s="59"/>
      <c r="K1335" s="59"/>
      <c r="L1335" s="59"/>
      <c r="M1335" s="59"/>
      <c r="N1335" s="59"/>
      <c r="O1335" s="59"/>
      <c r="P1335" s="59"/>
      <c r="Q1335" s="59"/>
      <c r="R1335" s="59"/>
      <c r="S1335" s="59"/>
      <c r="T1335" s="59"/>
      <c r="U1335" s="59"/>
      <c r="V1335" s="59"/>
      <c r="W1335" s="59"/>
      <c r="X1335" s="59"/>
      <c r="Y1335" s="59"/>
      <c r="Z1335" s="59"/>
      <c r="AA1335" s="59"/>
    </row>
    <row r="1336" spans="1:27" ht="40.35" customHeight="1" x14ac:dyDescent="0.25">
      <c r="A1336" s="59"/>
      <c r="B1336" s="59"/>
      <c r="C1336" s="59"/>
      <c r="D1336" s="59"/>
      <c r="E1336" s="59"/>
      <c r="F1336" s="59"/>
      <c r="G1336" s="59"/>
      <c r="H1336" s="59"/>
      <c r="I1336" s="59"/>
      <c r="J1336" s="59"/>
      <c r="K1336" s="59"/>
      <c r="L1336" s="59"/>
      <c r="M1336" s="59"/>
      <c r="N1336" s="59"/>
      <c r="O1336" s="59"/>
      <c r="P1336" s="59"/>
      <c r="Q1336" s="59"/>
      <c r="R1336" s="59"/>
      <c r="S1336" s="59"/>
      <c r="T1336" s="59"/>
      <c r="U1336" s="59"/>
      <c r="V1336" s="59"/>
      <c r="W1336" s="59"/>
      <c r="X1336" s="59"/>
      <c r="Y1336" s="59"/>
      <c r="Z1336" s="59"/>
      <c r="AA1336" s="59"/>
    </row>
    <row r="1337" spans="1:27" ht="40.35" customHeight="1" x14ac:dyDescent="0.25">
      <c r="A1337" s="59"/>
      <c r="B1337" s="59"/>
      <c r="C1337" s="59"/>
      <c r="D1337" s="59"/>
      <c r="E1337" s="59"/>
      <c r="F1337" s="59"/>
      <c r="G1337" s="59"/>
      <c r="H1337" s="59"/>
      <c r="I1337" s="59"/>
      <c r="J1337" s="59"/>
      <c r="K1337" s="59"/>
      <c r="L1337" s="59"/>
      <c r="M1337" s="59"/>
      <c r="N1337" s="59"/>
      <c r="O1337" s="59"/>
      <c r="P1337" s="59"/>
      <c r="Q1337" s="59"/>
      <c r="R1337" s="59"/>
      <c r="S1337" s="59"/>
      <c r="T1337" s="59"/>
      <c r="U1337" s="59"/>
      <c r="V1337" s="59"/>
      <c r="W1337" s="59"/>
      <c r="X1337" s="59"/>
      <c r="Y1337" s="59"/>
      <c r="Z1337" s="59"/>
      <c r="AA1337" s="59"/>
    </row>
    <row r="1338" spans="1:27" ht="40.35" customHeight="1" x14ac:dyDescent="0.25">
      <c r="A1338" s="59"/>
      <c r="B1338" s="59"/>
      <c r="C1338" s="59"/>
      <c r="D1338" s="59"/>
      <c r="E1338" s="59"/>
      <c r="F1338" s="59"/>
      <c r="G1338" s="59"/>
      <c r="H1338" s="59"/>
      <c r="I1338" s="59"/>
      <c r="J1338" s="59"/>
      <c r="K1338" s="59"/>
      <c r="L1338" s="59"/>
      <c r="M1338" s="59"/>
      <c r="N1338" s="59"/>
      <c r="O1338" s="59"/>
      <c r="P1338" s="59"/>
      <c r="Q1338" s="59"/>
      <c r="R1338" s="59"/>
      <c r="S1338" s="59"/>
      <c r="T1338" s="59"/>
      <c r="U1338" s="59"/>
      <c r="V1338" s="59"/>
      <c r="W1338" s="59"/>
      <c r="X1338" s="59"/>
      <c r="Y1338" s="59"/>
      <c r="Z1338" s="59"/>
      <c r="AA1338" s="59"/>
    </row>
    <row r="1339" spans="1:27" ht="40.35" customHeight="1" x14ac:dyDescent="0.25">
      <c r="A1339" s="59"/>
      <c r="B1339" s="59"/>
      <c r="C1339" s="59"/>
      <c r="D1339" s="59"/>
      <c r="E1339" s="59"/>
      <c r="F1339" s="59"/>
      <c r="G1339" s="59"/>
      <c r="H1339" s="59"/>
      <c r="I1339" s="59"/>
      <c r="J1339" s="59"/>
      <c r="K1339" s="59"/>
      <c r="L1339" s="59"/>
      <c r="M1339" s="59"/>
      <c r="N1339" s="59"/>
      <c r="O1339" s="59"/>
      <c r="P1339" s="59"/>
      <c r="Q1339" s="59"/>
      <c r="R1339" s="59"/>
      <c r="S1339" s="59"/>
      <c r="T1339" s="59"/>
      <c r="U1339" s="59"/>
      <c r="V1339" s="59"/>
      <c r="W1339" s="59"/>
      <c r="X1339" s="59"/>
      <c r="Y1339" s="59"/>
      <c r="Z1339" s="59"/>
      <c r="AA1339" s="59"/>
    </row>
    <row r="1340" spans="1:27" ht="40.35" customHeight="1" x14ac:dyDescent="0.25">
      <c r="A1340" s="59"/>
      <c r="B1340" s="59"/>
      <c r="C1340" s="59"/>
      <c r="D1340" s="59"/>
      <c r="E1340" s="59"/>
      <c r="F1340" s="59"/>
      <c r="G1340" s="59"/>
      <c r="H1340" s="59"/>
      <c r="I1340" s="59"/>
      <c r="J1340" s="59"/>
      <c r="K1340" s="59"/>
      <c r="L1340" s="59"/>
      <c r="M1340" s="59"/>
      <c r="N1340" s="59"/>
      <c r="O1340" s="59"/>
      <c r="P1340" s="59"/>
      <c r="Q1340" s="59"/>
      <c r="R1340" s="59"/>
      <c r="S1340" s="59"/>
      <c r="T1340" s="59"/>
      <c r="U1340" s="59"/>
      <c r="V1340" s="59"/>
      <c r="W1340" s="59"/>
      <c r="X1340" s="59"/>
      <c r="Y1340" s="59"/>
      <c r="Z1340" s="59"/>
      <c r="AA1340" s="59"/>
    </row>
    <row r="1341" spans="1:27" ht="40.35" customHeight="1" x14ac:dyDescent="0.25">
      <c r="A1341" s="59"/>
      <c r="B1341" s="59"/>
      <c r="C1341" s="59"/>
      <c r="D1341" s="59"/>
      <c r="E1341" s="59"/>
      <c r="F1341" s="59"/>
      <c r="G1341" s="59"/>
      <c r="H1341" s="59"/>
      <c r="I1341" s="59"/>
      <c r="J1341" s="59"/>
      <c r="K1341" s="59"/>
      <c r="L1341" s="59"/>
      <c r="M1341" s="59"/>
      <c r="N1341" s="59"/>
      <c r="O1341" s="59"/>
      <c r="P1341" s="59"/>
      <c r="Q1341" s="59"/>
      <c r="R1341" s="59"/>
      <c r="S1341" s="59"/>
      <c r="T1341" s="59"/>
      <c r="U1341" s="59"/>
      <c r="V1341" s="59"/>
      <c r="W1341" s="59"/>
      <c r="X1341" s="59"/>
      <c r="Y1341" s="59"/>
      <c r="Z1341" s="59"/>
      <c r="AA1341" s="59"/>
    </row>
    <row r="1342" spans="1:27" ht="40.35" customHeight="1" x14ac:dyDescent="0.25">
      <c r="A1342" s="59"/>
      <c r="B1342" s="59"/>
      <c r="C1342" s="59"/>
      <c r="D1342" s="59"/>
      <c r="E1342" s="59"/>
      <c r="F1342" s="59"/>
      <c r="G1342" s="59"/>
      <c r="H1342" s="59"/>
      <c r="I1342" s="59"/>
      <c r="J1342" s="59"/>
      <c r="K1342" s="59"/>
      <c r="L1342" s="59"/>
      <c r="M1342" s="59"/>
      <c r="N1342" s="59"/>
      <c r="O1342" s="59"/>
      <c r="P1342" s="59"/>
      <c r="Q1342" s="59"/>
      <c r="R1342" s="59"/>
      <c r="S1342" s="59"/>
      <c r="T1342" s="59"/>
      <c r="U1342" s="59"/>
      <c r="V1342" s="59"/>
      <c r="W1342" s="59"/>
      <c r="X1342" s="59"/>
      <c r="Y1342" s="59"/>
      <c r="Z1342" s="59"/>
      <c r="AA1342" s="59"/>
    </row>
    <row r="1343" spans="1:27" ht="40.35" customHeight="1" x14ac:dyDescent="0.25">
      <c r="A1343" s="59"/>
      <c r="B1343" s="59"/>
      <c r="C1343" s="59"/>
      <c r="D1343" s="59"/>
      <c r="E1343" s="59"/>
      <c r="F1343" s="59"/>
      <c r="G1343" s="59"/>
      <c r="H1343" s="59"/>
      <c r="I1343" s="59"/>
      <c r="J1343" s="59"/>
      <c r="K1343" s="59"/>
      <c r="L1343" s="59"/>
      <c r="M1343" s="59"/>
      <c r="N1343" s="59"/>
      <c r="O1343" s="59"/>
      <c r="P1343" s="59"/>
      <c r="Q1343" s="59"/>
      <c r="R1343" s="59"/>
      <c r="S1343" s="59"/>
      <c r="T1343" s="59"/>
      <c r="U1343" s="59"/>
      <c r="V1343" s="59"/>
      <c r="W1343" s="59"/>
      <c r="X1343" s="59"/>
      <c r="Y1343" s="59"/>
      <c r="Z1343" s="59"/>
      <c r="AA1343" s="59"/>
    </row>
    <row r="1344" spans="1:27" ht="40.35" customHeight="1" x14ac:dyDescent="0.25">
      <c r="A1344" s="59"/>
      <c r="B1344" s="59"/>
      <c r="C1344" s="59"/>
      <c r="D1344" s="59"/>
      <c r="E1344" s="59"/>
      <c r="F1344" s="59"/>
      <c r="G1344" s="59"/>
      <c r="H1344" s="59"/>
      <c r="I1344" s="59"/>
      <c r="J1344" s="59"/>
      <c r="K1344" s="59"/>
      <c r="L1344" s="59"/>
      <c r="M1344" s="59"/>
      <c r="N1344" s="59"/>
      <c r="O1344" s="59"/>
      <c r="P1344" s="59"/>
      <c r="Q1344" s="59"/>
      <c r="R1344" s="59"/>
      <c r="S1344" s="59"/>
      <c r="T1344" s="59"/>
      <c r="U1344" s="59"/>
      <c r="V1344" s="59"/>
      <c r="W1344" s="59"/>
      <c r="X1344" s="59"/>
      <c r="Y1344" s="59"/>
      <c r="Z1344" s="59"/>
      <c r="AA1344" s="59"/>
    </row>
    <row r="1345" spans="1:27" ht="40.35" customHeight="1" x14ac:dyDescent="0.25">
      <c r="A1345" s="59"/>
      <c r="B1345" s="59"/>
      <c r="C1345" s="59"/>
      <c r="D1345" s="59"/>
      <c r="E1345" s="59"/>
      <c r="F1345" s="59"/>
      <c r="G1345" s="59"/>
      <c r="H1345" s="59"/>
      <c r="I1345" s="59"/>
      <c r="J1345" s="59"/>
      <c r="K1345" s="59"/>
      <c r="L1345" s="59"/>
      <c r="M1345" s="59"/>
      <c r="N1345" s="59"/>
      <c r="O1345" s="59"/>
      <c r="P1345" s="59"/>
      <c r="Q1345" s="59"/>
      <c r="R1345" s="59"/>
      <c r="S1345" s="59"/>
      <c r="T1345" s="59"/>
      <c r="U1345" s="59"/>
      <c r="V1345" s="59"/>
      <c r="W1345" s="59"/>
      <c r="X1345" s="59"/>
      <c r="Y1345" s="59"/>
      <c r="Z1345" s="59"/>
      <c r="AA1345" s="59"/>
    </row>
    <row r="1346" spans="1:27" ht="40.35" customHeight="1" x14ac:dyDescent="0.25">
      <c r="A1346" s="59"/>
      <c r="B1346" s="59"/>
      <c r="C1346" s="59"/>
      <c r="D1346" s="59"/>
      <c r="E1346" s="59"/>
      <c r="F1346" s="59"/>
      <c r="G1346" s="59"/>
      <c r="H1346" s="59"/>
      <c r="I1346" s="59"/>
      <c r="J1346" s="59"/>
      <c r="K1346" s="59"/>
      <c r="L1346" s="59"/>
      <c r="M1346" s="59"/>
      <c r="N1346" s="59"/>
      <c r="O1346" s="59"/>
      <c r="P1346" s="59"/>
      <c r="Q1346" s="59"/>
      <c r="R1346" s="59"/>
      <c r="S1346" s="59"/>
      <c r="T1346" s="59"/>
      <c r="U1346" s="59"/>
      <c r="V1346" s="59"/>
      <c r="W1346" s="59"/>
      <c r="X1346" s="59"/>
      <c r="Y1346" s="59"/>
      <c r="Z1346" s="59"/>
      <c r="AA1346" s="59"/>
    </row>
    <row r="1347" spans="1:27" ht="40.35" customHeight="1" x14ac:dyDescent="0.25">
      <c r="A1347" s="59"/>
      <c r="B1347" s="59"/>
      <c r="C1347" s="59"/>
      <c r="D1347" s="59"/>
      <c r="E1347" s="59"/>
      <c r="F1347" s="59"/>
      <c r="G1347" s="59"/>
      <c r="H1347" s="59"/>
      <c r="I1347" s="59"/>
      <c r="J1347" s="59"/>
      <c r="K1347" s="59"/>
      <c r="L1347" s="59"/>
      <c r="M1347" s="59"/>
      <c r="N1347" s="59"/>
      <c r="O1347" s="59"/>
      <c r="P1347" s="59"/>
      <c r="Q1347" s="59"/>
      <c r="R1347" s="59"/>
      <c r="S1347" s="59"/>
      <c r="T1347" s="59"/>
      <c r="U1347" s="59"/>
      <c r="V1347" s="59"/>
      <c r="W1347" s="59"/>
      <c r="X1347" s="59"/>
      <c r="Y1347" s="59"/>
      <c r="Z1347" s="59"/>
      <c r="AA1347" s="59"/>
    </row>
    <row r="1348" spans="1:27" ht="40.35" customHeight="1" x14ac:dyDescent="0.25">
      <c r="A1348" s="59"/>
      <c r="B1348" s="59"/>
      <c r="C1348" s="59"/>
      <c r="D1348" s="59"/>
      <c r="E1348" s="59"/>
      <c r="F1348" s="59"/>
      <c r="G1348" s="59"/>
      <c r="H1348" s="59"/>
      <c r="I1348" s="59"/>
      <c r="J1348" s="59"/>
      <c r="K1348" s="59"/>
      <c r="L1348" s="59"/>
      <c r="M1348" s="59"/>
      <c r="N1348" s="59"/>
      <c r="O1348" s="59"/>
      <c r="P1348" s="59"/>
      <c r="Q1348" s="59"/>
      <c r="R1348" s="59"/>
      <c r="S1348" s="59"/>
      <c r="T1348" s="59"/>
      <c r="U1348" s="59"/>
      <c r="V1348" s="59"/>
      <c r="W1348" s="59"/>
      <c r="X1348" s="59"/>
      <c r="Y1348" s="59"/>
      <c r="Z1348" s="59"/>
      <c r="AA1348" s="59"/>
    </row>
    <row r="1349" spans="1:27" ht="40.35" customHeight="1" x14ac:dyDescent="0.25">
      <c r="A1349" s="59"/>
      <c r="B1349" s="59"/>
      <c r="C1349" s="59"/>
      <c r="D1349" s="59"/>
      <c r="E1349" s="59"/>
      <c r="F1349" s="59"/>
      <c r="G1349" s="59"/>
      <c r="H1349" s="59"/>
      <c r="I1349" s="59"/>
      <c r="J1349" s="59"/>
      <c r="K1349" s="59"/>
      <c r="L1349" s="59"/>
      <c r="M1349" s="59"/>
      <c r="N1349" s="59"/>
      <c r="O1349" s="59"/>
      <c r="P1349" s="59"/>
      <c r="Q1349" s="59"/>
      <c r="R1349" s="59"/>
      <c r="S1349" s="59"/>
      <c r="T1349" s="59"/>
      <c r="U1349" s="59"/>
      <c r="V1349" s="59"/>
      <c r="W1349" s="59"/>
      <c r="X1349" s="59"/>
      <c r="Y1349" s="59"/>
      <c r="Z1349" s="59"/>
      <c r="AA1349" s="59"/>
    </row>
    <row r="1350" spans="1:27" ht="40.35" customHeight="1" x14ac:dyDescent="0.25">
      <c r="A1350" s="59"/>
      <c r="B1350" s="59"/>
      <c r="C1350" s="59"/>
      <c r="D1350" s="59"/>
      <c r="E1350" s="59"/>
      <c r="F1350" s="59"/>
      <c r="G1350" s="59"/>
      <c r="H1350" s="59"/>
      <c r="I1350" s="59"/>
      <c r="J1350" s="59"/>
      <c r="K1350" s="59"/>
      <c r="L1350" s="59"/>
      <c r="M1350" s="59"/>
      <c r="N1350" s="59"/>
      <c r="O1350" s="59"/>
      <c r="P1350" s="59"/>
      <c r="Q1350" s="59"/>
      <c r="R1350" s="59"/>
      <c r="S1350" s="59"/>
      <c r="T1350" s="59"/>
      <c r="U1350" s="59"/>
      <c r="V1350" s="59"/>
      <c r="W1350" s="59"/>
      <c r="X1350" s="59"/>
      <c r="Y1350" s="59"/>
      <c r="Z1350" s="59"/>
      <c r="AA1350" s="59"/>
    </row>
    <row r="1351" spans="1:27" ht="40.35" customHeight="1" x14ac:dyDescent="0.25">
      <c r="A1351" s="59"/>
      <c r="B1351" s="59"/>
      <c r="C1351" s="59"/>
      <c r="D1351" s="59"/>
      <c r="E1351" s="59"/>
      <c r="F1351" s="59"/>
      <c r="G1351" s="59"/>
      <c r="H1351" s="59"/>
      <c r="I1351" s="59"/>
      <c r="J1351" s="59"/>
      <c r="K1351" s="59"/>
      <c r="L1351" s="59"/>
      <c r="M1351" s="59"/>
      <c r="N1351" s="59"/>
      <c r="O1351" s="59"/>
      <c r="P1351" s="59"/>
      <c r="Q1351" s="59"/>
      <c r="R1351" s="59"/>
      <c r="S1351" s="59"/>
      <c r="T1351" s="59"/>
      <c r="U1351" s="59"/>
      <c r="V1351" s="59"/>
      <c r="W1351" s="59"/>
      <c r="X1351" s="59"/>
      <c r="Y1351" s="59"/>
      <c r="Z1351" s="59"/>
      <c r="AA1351" s="59"/>
    </row>
    <row r="1352" spans="1:27" ht="40.35" customHeight="1" x14ac:dyDescent="0.25">
      <c r="A1352" s="59"/>
      <c r="B1352" s="59"/>
      <c r="C1352" s="59"/>
      <c r="D1352" s="59"/>
      <c r="E1352" s="59"/>
      <c r="F1352" s="59"/>
      <c r="G1352" s="59"/>
      <c r="H1352" s="59"/>
      <c r="I1352" s="59"/>
      <c r="J1352" s="59"/>
      <c r="K1352" s="59"/>
      <c r="L1352" s="59"/>
      <c r="M1352" s="59"/>
      <c r="N1352" s="59"/>
      <c r="O1352" s="59"/>
      <c r="P1352" s="59"/>
      <c r="Q1352" s="59"/>
      <c r="R1352" s="59"/>
      <c r="S1352" s="59"/>
      <c r="T1352" s="59"/>
      <c r="U1352" s="59"/>
      <c r="V1352" s="59"/>
      <c r="W1352" s="59"/>
      <c r="X1352" s="59"/>
      <c r="Y1352" s="59"/>
      <c r="Z1352" s="59"/>
      <c r="AA1352" s="59"/>
    </row>
    <row r="1353" spans="1:27" ht="40.35" customHeight="1" x14ac:dyDescent="0.25">
      <c r="A1353" s="59"/>
      <c r="B1353" s="59"/>
      <c r="C1353" s="59"/>
      <c r="D1353" s="59"/>
      <c r="E1353" s="59"/>
      <c r="F1353" s="59"/>
      <c r="G1353" s="59"/>
      <c r="H1353" s="59"/>
      <c r="I1353" s="59"/>
      <c r="J1353" s="59"/>
      <c r="K1353" s="59"/>
      <c r="L1353" s="59"/>
      <c r="M1353" s="59"/>
      <c r="N1353" s="59"/>
      <c r="O1353" s="59"/>
      <c r="P1353" s="59"/>
      <c r="Q1353" s="59"/>
      <c r="R1353" s="59"/>
      <c r="S1353" s="59"/>
      <c r="T1353" s="59"/>
      <c r="U1353" s="59"/>
      <c r="V1353" s="59"/>
      <c r="W1353" s="59"/>
      <c r="X1353" s="59"/>
      <c r="Y1353" s="59"/>
      <c r="Z1353" s="59"/>
      <c r="AA1353" s="59"/>
    </row>
    <row r="1354" spans="1:27" ht="40.35" customHeight="1" x14ac:dyDescent="0.25">
      <c r="A1354" s="59"/>
      <c r="B1354" s="59"/>
      <c r="C1354" s="59"/>
      <c r="D1354" s="59"/>
      <c r="E1354" s="59"/>
      <c r="F1354" s="59"/>
      <c r="G1354" s="59"/>
      <c r="H1354" s="59"/>
      <c r="I1354" s="59"/>
      <c r="J1354" s="59"/>
      <c r="K1354" s="59"/>
      <c r="L1354" s="59"/>
      <c r="M1354" s="59"/>
      <c r="N1354" s="59"/>
      <c r="O1354" s="59"/>
      <c r="P1354" s="59"/>
      <c r="Q1354" s="59"/>
      <c r="R1354" s="59"/>
      <c r="S1354" s="59"/>
      <c r="T1354" s="59"/>
      <c r="U1354" s="59"/>
      <c r="V1354" s="59"/>
      <c r="W1354" s="59"/>
      <c r="X1354" s="59"/>
      <c r="Y1354" s="59"/>
      <c r="Z1354" s="59"/>
      <c r="AA1354" s="59"/>
    </row>
    <row r="1355" spans="1:27" ht="40.35" customHeight="1" x14ac:dyDescent="0.25">
      <c r="A1355" s="59"/>
      <c r="B1355" s="59"/>
      <c r="C1355" s="59"/>
      <c r="D1355" s="59"/>
      <c r="E1355" s="59"/>
      <c r="F1355" s="59"/>
      <c r="G1355" s="59"/>
      <c r="H1355" s="59"/>
      <c r="I1355" s="59"/>
      <c r="J1355" s="59"/>
      <c r="K1355" s="59"/>
      <c r="L1355" s="59"/>
      <c r="M1355" s="59"/>
      <c r="N1355" s="59"/>
      <c r="O1355" s="59"/>
      <c r="P1355" s="59"/>
      <c r="Q1355" s="59"/>
      <c r="R1355" s="59"/>
      <c r="S1355" s="59"/>
      <c r="T1355" s="59"/>
      <c r="U1355" s="59"/>
      <c r="V1355" s="59"/>
      <c r="W1355" s="59"/>
      <c r="X1355" s="59"/>
      <c r="Y1355" s="59"/>
      <c r="Z1355" s="59"/>
      <c r="AA1355" s="59"/>
    </row>
    <row r="1356" spans="1:27" ht="40.35" customHeight="1" x14ac:dyDescent="0.25">
      <c r="A1356" s="59"/>
      <c r="B1356" s="59"/>
      <c r="C1356" s="59"/>
      <c r="D1356" s="59"/>
      <c r="E1356" s="59"/>
      <c r="F1356" s="59"/>
      <c r="G1356" s="59"/>
      <c r="H1356" s="59"/>
      <c r="I1356" s="59"/>
      <c r="J1356" s="59"/>
      <c r="K1356" s="59"/>
      <c r="L1356" s="59"/>
      <c r="M1356" s="59"/>
      <c r="N1356" s="59"/>
      <c r="O1356" s="59"/>
      <c r="P1356" s="59"/>
      <c r="Q1356" s="59"/>
      <c r="R1356" s="59"/>
      <c r="S1356" s="59"/>
      <c r="T1356" s="59"/>
      <c r="U1356" s="59"/>
      <c r="V1356" s="59"/>
      <c r="W1356" s="59"/>
      <c r="X1356" s="59"/>
      <c r="Y1356" s="59"/>
      <c r="Z1356" s="59"/>
      <c r="AA1356" s="59"/>
    </row>
    <row r="1357" spans="1:27" ht="40.35" customHeight="1" x14ac:dyDescent="0.25">
      <c r="A1357" s="59"/>
      <c r="B1357" s="59"/>
      <c r="C1357" s="59"/>
      <c r="D1357" s="59"/>
      <c r="E1357" s="59"/>
      <c r="F1357" s="59"/>
      <c r="G1357" s="59"/>
      <c r="H1357" s="59"/>
      <c r="I1357" s="59"/>
      <c r="J1357" s="59"/>
      <c r="K1357" s="59"/>
      <c r="L1357" s="59"/>
      <c r="M1357" s="59"/>
      <c r="N1357" s="59"/>
      <c r="O1357" s="59"/>
      <c r="P1357" s="59"/>
      <c r="Q1357" s="59"/>
      <c r="R1357" s="59"/>
      <c r="S1357" s="59"/>
      <c r="T1357" s="59"/>
      <c r="U1357" s="59"/>
      <c r="V1357" s="59"/>
      <c r="W1357" s="59"/>
      <c r="X1357" s="59"/>
      <c r="Y1357" s="59"/>
      <c r="Z1357" s="59"/>
      <c r="AA1357" s="59"/>
    </row>
    <row r="1358" spans="1:27" ht="40.35" customHeight="1" x14ac:dyDescent="0.25">
      <c r="A1358" s="59"/>
      <c r="B1358" s="59"/>
      <c r="C1358" s="59"/>
      <c r="D1358" s="59"/>
      <c r="E1358" s="59"/>
      <c r="F1358" s="59"/>
      <c r="G1358" s="59"/>
      <c r="H1358" s="59"/>
      <c r="I1358" s="59"/>
      <c r="J1358" s="59"/>
      <c r="K1358" s="59"/>
      <c r="L1358" s="59"/>
      <c r="M1358" s="59"/>
      <c r="N1358" s="59"/>
      <c r="O1358" s="59"/>
      <c r="P1358" s="59"/>
      <c r="Q1358" s="59"/>
      <c r="R1358" s="59"/>
      <c r="S1358" s="59"/>
      <c r="T1358" s="59"/>
      <c r="U1358" s="59"/>
      <c r="V1358" s="59"/>
      <c r="W1358" s="59"/>
      <c r="X1358" s="59"/>
      <c r="Y1358" s="59"/>
      <c r="Z1358" s="59"/>
      <c r="AA1358" s="59"/>
    </row>
    <row r="1359" spans="1:27" ht="40.35" customHeight="1" x14ac:dyDescent="0.25">
      <c r="A1359" s="59"/>
      <c r="B1359" s="59"/>
      <c r="C1359" s="59"/>
      <c r="D1359" s="59"/>
      <c r="E1359" s="59"/>
      <c r="F1359" s="59"/>
      <c r="G1359" s="59"/>
      <c r="H1359" s="59"/>
      <c r="I1359" s="59"/>
      <c r="J1359" s="59"/>
      <c r="K1359" s="59"/>
      <c r="L1359" s="59"/>
      <c r="M1359" s="59"/>
      <c r="N1359" s="59"/>
      <c r="O1359" s="59"/>
      <c r="P1359" s="59"/>
      <c r="Q1359" s="59"/>
      <c r="R1359" s="59"/>
      <c r="S1359" s="59"/>
      <c r="T1359" s="59"/>
      <c r="U1359" s="59"/>
      <c r="V1359" s="59"/>
      <c r="W1359" s="59"/>
      <c r="X1359" s="59"/>
      <c r="Y1359" s="59"/>
      <c r="Z1359" s="59"/>
      <c r="AA1359" s="59"/>
    </row>
    <row r="1360" spans="1:27" ht="40.35" customHeight="1" x14ac:dyDescent="0.25">
      <c r="A1360" s="59"/>
      <c r="B1360" s="59"/>
      <c r="C1360" s="59"/>
      <c r="D1360" s="59"/>
      <c r="E1360" s="59"/>
      <c r="F1360" s="59"/>
      <c r="G1360" s="59"/>
      <c r="H1360" s="59"/>
      <c r="I1360" s="59"/>
      <c r="J1360" s="59"/>
      <c r="K1360" s="59"/>
      <c r="L1360" s="59"/>
      <c r="M1360" s="59"/>
      <c r="N1360" s="59"/>
      <c r="O1360" s="59"/>
      <c r="P1360" s="59"/>
      <c r="Q1360" s="59"/>
      <c r="R1360" s="59"/>
      <c r="S1360" s="59"/>
      <c r="T1360" s="59"/>
      <c r="U1360" s="59"/>
      <c r="V1360" s="59"/>
      <c r="W1360" s="59"/>
      <c r="X1360" s="59"/>
      <c r="Y1360" s="59"/>
      <c r="Z1360" s="59"/>
      <c r="AA1360" s="59"/>
    </row>
    <row r="1361" spans="1:27" ht="40.35" customHeight="1" x14ac:dyDescent="0.25">
      <c r="A1361" s="59"/>
      <c r="B1361" s="59"/>
      <c r="C1361" s="59"/>
      <c r="D1361" s="59"/>
      <c r="E1361" s="59"/>
      <c r="F1361" s="59"/>
      <c r="G1361" s="59"/>
      <c r="H1361" s="59"/>
      <c r="I1361" s="59"/>
      <c r="J1361" s="59"/>
      <c r="K1361" s="59"/>
      <c r="L1361" s="59"/>
      <c r="M1361" s="59"/>
      <c r="N1361" s="59"/>
      <c r="O1361" s="59"/>
      <c r="P1361" s="59"/>
      <c r="Q1361" s="59"/>
      <c r="R1361" s="59"/>
      <c r="S1361" s="59"/>
      <c r="T1361" s="59"/>
      <c r="U1361" s="59"/>
      <c r="V1361" s="59"/>
      <c r="W1361" s="59"/>
      <c r="X1361" s="59"/>
      <c r="Y1361" s="59"/>
      <c r="Z1361" s="59"/>
      <c r="AA1361" s="59"/>
    </row>
    <row r="1362" spans="1:27" ht="40.35" customHeight="1" x14ac:dyDescent="0.25">
      <c r="A1362" s="59"/>
      <c r="B1362" s="59"/>
      <c r="C1362" s="59"/>
      <c r="D1362" s="59"/>
      <c r="E1362" s="59"/>
      <c r="F1362" s="59"/>
      <c r="G1362" s="59"/>
      <c r="H1362" s="59"/>
      <c r="I1362" s="59"/>
      <c r="J1362" s="59"/>
      <c r="K1362" s="59"/>
      <c r="L1362" s="59"/>
      <c r="M1362" s="59"/>
      <c r="N1362" s="59"/>
      <c r="O1362" s="59"/>
      <c r="P1362" s="59"/>
      <c r="Q1362" s="59"/>
      <c r="R1362" s="59"/>
      <c r="S1362" s="59"/>
      <c r="T1362" s="59"/>
      <c r="U1362" s="59"/>
      <c r="V1362" s="59"/>
      <c r="W1362" s="59"/>
      <c r="X1362" s="59"/>
      <c r="Y1362" s="59"/>
      <c r="Z1362" s="59"/>
      <c r="AA1362" s="59"/>
    </row>
    <row r="1363" spans="1:27" ht="40.35" customHeight="1" x14ac:dyDescent="0.25">
      <c r="A1363" s="59"/>
      <c r="B1363" s="59"/>
      <c r="C1363" s="59"/>
      <c r="D1363" s="59"/>
      <c r="E1363" s="59"/>
      <c r="F1363" s="59"/>
      <c r="G1363" s="59"/>
      <c r="H1363" s="59"/>
      <c r="I1363" s="59"/>
      <c r="J1363" s="59"/>
      <c r="K1363" s="59"/>
      <c r="L1363" s="59"/>
      <c r="M1363" s="59"/>
      <c r="N1363" s="59"/>
      <c r="O1363" s="59"/>
      <c r="P1363" s="59"/>
      <c r="Q1363" s="59"/>
      <c r="R1363" s="59"/>
      <c r="S1363" s="59"/>
      <c r="T1363" s="59"/>
      <c r="U1363" s="59"/>
      <c r="V1363" s="59"/>
      <c r="W1363" s="59"/>
      <c r="X1363" s="59"/>
      <c r="Y1363" s="59"/>
      <c r="Z1363" s="59"/>
      <c r="AA1363" s="59"/>
    </row>
    <row r="1364" spans="1:27" ht="40.35" customHeight="1" x14ac:dyDescent="0.25">
      <c r="A1364" s="59"/>
      <c r="B1364" s="59"/>
      <c r="C1364" s="59"/>
      <c r="D1364" s="59"/>
      <c r="E1364" s="59"/>
      <c r="F1364" s="59"/>
      <c r="G1364" s="59"/>
      <c r="H1364" s="59"/>
      <c r="I1364" s="59"/>
      <c r="J1364" s="59"/>
      <c r="K1364" s="59"/>
      <c r="L1364" s="59"/>
      <c r="M1364" s="59"/>
      <c r="N1364" s="59"/>
      <c r="O1364" s="59"/>
      <c r="P1364" s="59"/>
      <c r="Q1364" s="59"/>
      <c r="R1364" s="59"/>
      <c r="S1364" s="59"/>
      <c r="T1364" s="59"/>
      <c r="U1364" s="59"/>
      <c r="V1364" s="59"/>
      <c r="W1364" s="59"/>
      <c r="X1364" s="59"/>
      <c r="Y1364" s="59"/>
      <c r="Z1364" s="59"/>
      <c r="AA1364" s="59"/>
    </row>
    <row r="1365" spans="1:27" ht="40.35" customHeight="1" x14ac:dyDescent="0.25">
      <c r="A1365" s="59"/>
      <c r="B1365" s="59"/>
      <c r="C1365" s="59"/>
      <c r="D1365" s="59"/>
      <c r="E1365" s="59"/>
      <c r="F1365" s="59"/>
      <c r="G1365" s="59"/>
      <c r="H1365" s="59"/>
      <c r="I1365" s="59"/>
      <c r="J1365" s="59"/>
      <c r="K1365" s="59"/>
      <c r="L1365" s="59"/>
      <c r="M1365" s="59"/>
      <c r="N1365" s="59"/>
      <c r="O1365" s="59"/>
      <c r="P1365" s="59"/>
      <c r="Q1365" s="59"/>
      <c r="R1365" s="59"/>
      <c r="S1365" s="59"/>
      <c r="T1365" s="59"/>
      <c r="U1365" s="59"/>
      <c r="V1365" s="59"/>
      <c r="W1365" s="59"/>
      <c r="X1365" s="59"/>
      <c r="Y1365" s="59"/>
      <c r="Z1365" s="59"/>
      <c r="AA1365" s="59"/>
    </row>
    <row r="1366" spans="1:27" ht="40.35" customHeight="1" x14ac:dyDescent="0.25">
      <c r="A1366" s="59"/>
      <c r="B1366" s="59"/>
      <c r="C1366" s="59"/>
      <c r="D1366" s="59"/>
      <c r="E1366" s="59"/>
      <c r="F1366" s="59"/>
      <c r="G1366" s="59"/>
      <c r="H1366" s="59"/>
      <c r="I1366" s="59"/>
      <c r="J1366" s="59"/>
      <c r="K1366" s="59"/>
      <c r="L1366" s="59"/>
      <c r="M1366" s="59"/>
      <c r="N1366" s="59"/>
      <c r="O1366" s="59"/>
      <c r="P1366" s="59"/>
      <c r="Q1366" s="59"/>
      <c r="R1366" s="59"/>
      <c r="S1366" s="59"/>
      <c r="T1366" s="59"/>
      <c r="U1366" s="59"/>
      <c r="V1366" s="59"/>
      <c r="W1366" s="59"/>
      <c r="X1366" s="59"/>
      <c r="Y1366" s="59"/>
      <c r="Z1366" s="59"/>
      <c r="AA1366" s="59"/>
    </row>
    <row r="1367" spans="1:27" ht="40.35" customHeight="1" x14ac:dyDescent="0.25">
      <c r="A1367" s="59"/>
      <c r="B1367" s="59"/>
      <c r="C1367" s="59"/>
      <c r="D1367" s="59"/>
      <c r="E1367" s="59"/>
      <c r="F1367" s="59"/>
      <c r="G1367" s="59"/>
      <c r="H1367" s="59"/>
      <c r="I1367" s="59"/>
      <c r="J1367" s="59"/>
      <c r="K1367" s="59"/>
      <c r="L1367" s="59"/>
      <c r="M1367" s="59"/>
      <c r="N1367" s="59"/>
      <c r="O1367" s="59"/>
      <c r="P1367" s="59"/>
      <c r="Q1367" s="59"/>
      <c r="R1367" s="59"/>
      <c r="S1367" s="59"/>
      <c r="T1367" s="59"/>
      <c r="U1367" s="59"/>
      <c r="V1367" s="59"/>
      <c r="W1367" s="59"/>
      <c r="X1367" s="59"/>
      <c r="Y1367" s="59"/>
      <c r="Z1367" s="59"/>
      <c r="AA1367" s="59"/>
    </row>
    <row r="1368" spans="1:27" ht="40.35" customHeight="1" x14ac:dyDescent="0.25">
      <c r="A1368" s="59"/>
      <c r="B1368" s="59"/>
      <c r="C1368" s="59"/>
      <c r="D1368" s="59"/>
      <c r="E1368" s="59"/>
      <c r="F1368" s="59"/>
      <c r="G1368" s="59"/>
      <c r="H1368" s="59"/>
      <c r="I1368" s="59"/>
      <c r="J1368" s="59"/>
      <c r="K1368" s="59"/>
      <c r="L1368" s="59"/>
      <c r="M1368" s="59"/>
      <c r="N1368" s="59"/>
      <c r="O1368" s="59"/>
      <c r="P1368" s="59"/>
      <c r="Q1368" s="59"/>
      <c r="R1368" s="59"/>
      <c r="S1368" s="59"/>
      <c r="T1368" s="59"/>
      <c r="U1368" s="59"/>
      <c r="V1368" s="59"/>
      <c r="W1368" s="59"/>
      <c r="X1368" s="59"/>
      <c r="Y1368" s="59"/>
      <c r="Z1368" s="59"/>
      <c r="AA1368" s="59"/>
    </row>
    <row r="1369" spans="1:27" ht="40.35" customHeight="1" x14ac:dyDescent="0.25">
      <c r="A1369" s="59"/>
      <c r="B1369" s="59"/>
      <c r="C1369" s="59"/>
      <c r="D1369" s="59"/>
      <c r="E1369" s="59"/>
      <c r="F1369" s="59"/>
      <c r="G1369" s="59"/>
      <c r="H1369" s="59"/>
      <c r="I1369" s="59"/>
      <c r="J1369" s="59"/>
      <c r="K1369" s="59"/>
      <c r="L1369" s="59"/>
      <c r="M1369" s="59"/>
      <c r="N1369" s="59"/>
      <c r="O1369" s="59"/>
      <c r="P1369" s="59"/>
      <c r="Q1369" s="59"/>
      <c r="R1369" s="59"/>
      <c r="S1369" s="59"/>
      <c r="T1369" s="59"/>
      <c r="U1369" s="59"/>
      <c r="V1369" s="59"/>
      <c r="W1369" s="59"/>
      <c r="X1369" s="59"/>
      <c r="Y1369" s="59"/>
      <c r="Z1369" s="59"/>
      <c r="AA1369" s="59"/>
    </row>
    <row r="1370" spans="1:27" ht="40.35" customHeight="1" x14ac:dyDescent="0.25">
      <c r="A1370" s="59"/>
      <c r="B1370" s="59"/>
      <c r="C1370" s="59"/>
      <c r="D1370" s="59"/>
      <c r="E1370" s="59"/>
      <c r="F1370" s="59"/>
      <c r="G1370" s="59"/>
      <c r="H1370" s="59"/>
      <c r="I1370" s="59"/>
      <c r="J1370" s="59"/>
      <c r="K1370" s="59"/>
      <c r="L1370" s="59"/>
      <c r="M1370" s="59"/>
      <c r="N1370" s="59"/>
      <c r="O1370" s="59"/>
      <c r="P1370" s="59"/>
      <c r="Q1370" s="59"/>
      <c r="R1370" s="59"/>
      <c r="S1370" s="59"/>
      <c r="T1370" s="59"/>
      <c r="U1370" s="59"/>
      <c r="V1370" s="59"/>
      <c r="W1370" s="59"/>
      <c r="X1370" s="59"/>
      <c r="Y1370" s="59"/>
      <c r="Z1370" s="59"/>
      <c r="AA1370" s="59"/>
    </row>
    <row r="1371" spans="1:27" ht="40.35" customHeight="1" x14ac:dyDescent="0.25">
      <c r="A1371" s="59"/>
      <c r="B1371" s="59"/>
      <c r="C1371" s="59"/>
      <c r="D1371" s="59"/>
      <c r="E1371" s="59"/>
      <c r="F1371" s="59"/>
      <c r="G1371" s="59"/>
      <c r="H1371" s="59"/>
      <c r="I1371" s="59"/>
      <c r="J1371" s="59"/>
      <c r="K1371" s="59"/>
      <c r="L1371" s="59"/>
      <c r="M1371" s="59"/>
      <c r="N1371" s="59"/>
      <c r="O1371" s="59"/>
      <c r="P1371" s="59"/>
      <c r="Q1371" s="59"/>
      <c r="R1371" s="59"/>
      <c r="S1371" s="59"/>
      <c r="T1371" s="59"/>
      <c r="U1371" s="59"/>
      <c r="V1371" s="59"/>
      <c r="W1371" s="59"/>
      <c r="X1371" s="59"/>
      <c r="Y1371" s="59"/>
      <c r="Z1371" s="59"/>
      <c r="AA1371" s="59"/>
    </row>
    <row r="1372" spans="1:27" ht="40.35" customHeight="1" x14ac:dyDescent="0.25">
      <c r="A1372" s="59"/>
      <c r="B1372" s="59"/>
      <c r="C1372" s="59"/>
      <c r="D1372" s="59"/>
      <c r="E1372" s="59"/>
      <c r="F1372" s="59"/>
      <c r="G1372" s="59"/>
      <c r="H1372" s="59"/>
      <c r="I1372" s="59"/>
      <c r="J1372" s="59"/>
      <c r="K1372" s="59"/>
      <c r="L1372" s="59"/>
      <c r="M1372" s="59"/>
      <c r="N1372" s="59"/>
      <c r="O1372" s="59"/>
      <c r="P1372" s="59"/>
      <c r="Q1372" s="59"/>
      <c r="R1372" s="59"/>
      <c r="S1372" s="59"/>
      <c r="T1372" s="59"/>
      <c r="U1372" s="59"/>
      <c r="V1372" s="59"/>
      <c r="W1372" s="59"/>
      <c r="X1372" s="59"/>
      <c r="Y1372" s="59"/>
      <c r="Z1372" s="59"/>
      <c r="AA1372" s="59"/>
    </row>
    <row r="1373" spans="1:27" ht="40.35" customHeight="1" x14ac:dyDescent="0.25">
      <c r="A1373" s="59"/>
      <c r="B1373" s="59"/>
      <c r="C1373" s="59"/>
      <c r="D1373" s="59"/>
      <c r="E1373" s="59"/>
      <c r="F1373" s="59"/>
      <c r="G1373" s="59"/>
      <c r="H1373" s="59"/>
      <c r="I1373" s="59"/>
      <c r="J1373" s="59"/>
      <c r="K1373" s="59"/>
      <c r="L1373" s="59"/>
      <c r="M1373" s="59"/>
      <c r="N1373" s="59"/>
      <c r="O1373" s="59"/>
      <c r="P1373" s="59"/>
      <c r="Q1373" s="59"/>
      <c r="R1373" s="59"/>
      <c r="S1373" s="59"/>
      <c r="T1373" s="59"/>
      <c r="U1373" s="59"/>
      <c r="V1373" s="59"/>
      <c r="W1373" s="59"/>
      <c r="X1373" s="59"/>
      <c r="Y1373" s="59"/>
      <c r="Z1373" s="59"/>
      <c r="AA1373" s="59"/>
    </row>
    <row r="1374" spans="1:27" ht="40.35" customHeight="1" x14ac:dyDescent="0.25">
      <c r="A1374" s="59"/>
      <c r="B1374" s="59"/>
      <c r="C1374" s="59"/>
      <c r="D1374" s="59"/>
      <c r="E1374" s="59"/>
      <c r="F1374" s="59"/>
      <c r="G1374" s="59"/>
      <c r="H1374" s="59"/>
      <c r="I1374" s="59"/>
      <c r="J1374" s="59"/>
      <c r="K1374" s="59"/>
      <c r="L1374" s="59"/>
      <c r="M1374" s="59"/>
      <c r="N1374" s="59"/>
      <c r="O1374" s="59"/>
      <c r="P1374" s="59"/>
      <c r="Q1374" s="59"/>
      <c r="R1374" s="59"/>
      <c r="S1374" s="59"/>
      <c r="T1374" s="59"/>
      <c r="U1374" s="59"/>
      <c r="V1374" s="59"/>
      <c r="W1374" s="59"/>
      <c r="X1374" s="59"/>
      <c r="Y1374" s="59"/>
      <c r="Z1374" s="59"/>
      <c r="AA1374" s="59"/>
    </row>
    <row r="1375" spans="1:27" ht="40.35" customHeight="1" x14ac:dyDescent="0.25">
      <c r="A1375" s="59"/>
      <c r="B1375" s="59"/>
      <c r="C1375" s="59"/>
      <c r="D1375" s="59"/>
      <c r="E1375" s="59"/>
      <c r="F1375" s="59"/>
      <c r="G1375" s="59"/>
      <c r="H1375" s="59"/>
      <c r="I1375" s="59"/>
      <c r="J1375" s="59"/>
      <c r="K1375" s="59"/>
      <c r="L1375" s="59"/>
      <c r="M1375" s="59"/>
      <c r="N1375" s="59"/>
      <c r="O1375" s="59"/>
      <c r="P1375" s="59"/>
      <c r="Q1375" s="59"/>
      <c r="R1375" s="59"/>
      <c r="S1375" s="59"/>
      <c r="T1375" s="59"/>
      <c r="U1375" s="59"/>
      <c r="V1375" s="59"/>
      <c r="W1375" s="59"/>
      <c r="X1375" s="59"/>
      <c r="Y1375" s="59"/>
      <c r="Z1375" s="59"/>
      <c r="AA1375" s="59"/>
    </row>
    <row r="1376" spans="1:27" ht="40.35" customHeight="1" x14ac:dyDescent="0.25">
      <c r="A1376" s="59"/>
      <c r="B1376" s="59"/>
      <c r="C1376" s="59"/>
      <c r="D1376" s="59"/>
      <c r="E1376" s="59"/>
      <c r="F1376" s="59"/>
      <c r="G1376" s="59"/>
      <c r="H1376" s="59"/>
      <c r="I1376" s="59"/>
      <c r="J1376" s="59"/>
      <c r="K1376" s="59"/>
      <c r="L1376" s="59"/>
      <c r="M1376" s="59"/>
      <c r="N1376" s="59"/>
      <c r="O1376" s="59"/>
      <c r="P1376" s="59"/>
      <c r="Q1376" s="59"/>
      <c r="R1376" s="59"/>
      <c r="S1376" s="59"/>
      <c r="T1376" s="59"/>
      <c r="U1376" s="59"/>
      <c r="V1376" s="59"/>
      <c r="W1376" s="59"/>
      <c r="X1376" s="59"/>
      <c r="Y1376" s="59"/>
      <c r="Z1376" s="59"/>
      <c r="AA1376" s="59"/>
    </row>
    <row r="1377" spans="1:27" ht="40.35" customHeight="1" x14ac:dyDescent="0.25">
      <c r="A1377" s="59"/>
      <c r="B1377" s="59"/>
      <c r="C1377" s="59"/>
      <c r="D1377" s="59"/>
      <c r="E1377" s="59"/>
      <c r="F1377" s="59"/>
      <c r="G1377" s="59"/>
      <c r="H1377" s="59"/>
      <c r="I1377" s="59"/>
      <c r="J1377" s="59"/>
      <c r="K1377" s="59"/>
      <c r="L1377" s="59"/>
      <c r="M1377" s="59"/>
      <c r="N1377" s="59"/>
      <c r="O1377" s="59"/>
      <c r="P1377" s="59"/>
      <c r="Q1377" s="59"/>
      <c r="R1377" s="59"/>
      <c r="S1377" s="59"/>
      <c r="T1377" s="59"/>
      <c r="U1377" s="59"/>
      <c r="V1377" s="59"/>
      <c r="W1377" s="59"/>
      <c r="X1377" s="59"/>
      <c r="Y1377" s="59"/>
      <c r="Z1377" s="59"/>
      <c r="AA1377" s="59"/>
    </row>
    <row r="1378" spans="1:27" ht="40.35" customHeight="1" x14ac:dyDescent="0.25">
      <c r="A1378" s="59"/>
      <c r="B1378" s="59"/>
      <c r="C1378" s="59"/>
      <c r="D1378" s="59"/>
      <c r="E1378" s="59"/>
      <c r="F1378" s="59"/>
      <c r="G1378" s="59"/>
      <c r="H1378" s="59"/>
      <c r="I1378" s="59"/>
      <c r="J1378" s="59"/>
      <c r="K1378" s="59"/>
      <c r="L1378" s="59"/>
      <c r="M1378" s="59"/>
      <c r="N1378" s="59"/>
      <c r="O1378" s="59"/>
      <c r="P1378" s="59"/>
      <c r="Q1378" s="59"/>
      <c r="R1378" s="59"/>
      <c r="S1378" s="59"/>
      <c r="T1378" s="59"/>
      <c r="U1378" s="59"/>
      <c r="V1378" s="59"/>
      <c r="W1378" s="59"/>
      <c r="X1378" s="59"/>
      <c r="Y1378" s="59"/>
      <c r="Z1378" s="59"/>
      <c r="AA1378" s="59"/>
    </row>
    <row r="1379" spans="1:27" ht="40.35" customHeight="1" x14ac:dyDescent="0.25">
      <c r="A1379" s="59"/>
      <c r="B1379" s="59"/>
      <c r="C1379" s="59"/>
      <c r="D1379" s="59"/>
      <c r="E1379" s="59"/>
      <c r="F1379" s="59"/>
      <c r="G1379" s="59"/>
      <c r="H1379" s="59"/>
      <c r="I1379" s="59"/>
      <c r="J1379" s="59"/>
      <c r="K1379" s="59"/>
      <c r="L1379" s="59"/>
      <c r="M1379" s="59"/>
      <c r="N1379" s="59"/>
      <c r="O1379" s="59"/>
      <c r="P1379" s="59"/>
      <c r="Q1379" s="59"/>
      <c r="R1379" s="59"/>
      <c r="S1379" s="59"/>
      <c r="T1379" s="59"/>
      <c r="U1379" s="59"/>
      <c r="V1379" s="59"/>
      <c r="W1379" s="59"/>
      <c r="X1379" s="59"/>
      <c r="Y1379" s="59"/>
      <c r="Z1379" s="59"/>
      <c r="AA1379" s="59"/>
    </row>
    <row r="1380" spans="1:27" ht="40.35" customHeight="1" x14ac:dyDescent="0.25">
      <c r="A1380" s="59"/>
      <c r="B1380" s="59"/>
      <c r="C1380" s="59"/>
      <c r="D1380" s="59"/>
      <c r="E1380" s="59"/>
      <c r="F1380" s="59"/>
      <c r="G1380" s="59"/>
      <c r="H1380" s="59"/>
      <c r="I1380" s="59"/>
      <c r="J1380" s="59"/>
      <c r="K1380" s="59"/>
      <c r="L1380" s="59"/>
      <c r="M1380" s="59"/>
      <c r="N1380" s="59"/>
      <c r="O1380" s="59"/>
      <c r="P1380" s="59"/>
      <c r="Q1380" s="59"/>
      <c r="R1380" s="59"/>
      <c r="S1380" s="59"/>
      <c r="T1380" s="59"/>
      <c r="U1380" s="59"/>
      <c r="V1380" s="59"/>
      <c r="W1380" s="59"/>
      <c r="X1380" s="59"/>
      <c r="Y1380" s="59"/>
      <c r="Z1380" s="59"/>
      <c r="AA1380" s="59"/>
    </row>
    <row r="1381" spans="1:27" ht="40.35" customHeight="1" x14ac:dyDescent="0.25">
      <c r="A1381" s="59"/>
      <c r="B1381" s="59"/>
      <c r="C1381" s="59"/>
      <c r="D1381" s="59"/>
      <c r="E1381" s="59"/>
      <c r="F1381" s="59"/>
      <c r="G1381" s="59"/>
      <c r="H1381" s="59"/>
      <c r="I1381" s="59"/>
      <c r="J1381" s="59"/>
      <c r="K1381" s="59"/>
      <c r="L1381" s="59"/>
      <c r="M1381" s="59"/>
      <c r="N1381" s="59"/>
      <c r="O1381" s="59"/>
      <c r="P1381" s="59"/>
      <c r="Q1381" s="59"/>
      <c r="R1381" s="59"/>
      <c r="S1381" s="59"/>
      <c r="T1381" s="59"/>
      <c r="U1381" s="59"/>
      <c r="V1381" s="59"/>
      <c r="W1381" s="59"/>
      <c r="X1381" s="59"/>
      <c r="Y1381" s="59"/>
      <c r="Z1381" s="59"/>
      <c r="AA1381" s="59"/>
    </row>
    <row r="1382" spans="1:27" ht="40.35" customHeight="1" x14ac:dyDescent="0.25">
      <c r="A1382" s="59"/>
      <c r="B1382" s="59"/>
      <c r="C1382" s="59"/>
      <c r="D1382" s="59"/>
      <c r="E1382" s="59"/>
      <c r="F1382" s="59"/>
      <c r="G1382" s="59"/>
      <c r="H1382" s="59"/>
      <c r="I1382" s="59"/>
      <c r="J1382" s="59"/>
      <c r="K1382" s="59"/>
      <c r="L1382" s="59"/>
      <c r="M1382" s="59"/>
      <c r="N1382" s="59"/>
      <c r="O1382" s="59"/>
      <c r="P1382" s="59"/>
      <c r="Q1382" s="59"/>
      <c r="R1382" s="59"/>
      <c r="S1382" s="59"/>
      <c r="T1382" s="59"/>
      <c r="U1382" s="59"/>
      <c r="V1382" s="59"/>
      <c r="W1382" s="59"/>
      <c r="X1382" s="59"/>
      <c r="Y1382" s="59"/>
      <c r="Z1382" s="59"/>
      <c r="AA1382" s="59"/>
    </row>
    <row r="1383" spans="1:27" ht="40.35" customHeight="1" x14ac:dyDescent="0.25">
      <c r="A1383" s="59"/>
      <c r="B1383" s="59"/>
      <c r="C1383" s="59"/>
      <c r="D1383" s="59"/>
      <c r="E1383" s="59"/>
      <c r="F1383" s="59"/>
      <c r="G1383" s="59"/>
      <c r="H1383" s="59"/>
      <c r="I1383" s="59"/>
      <c r="J1383" s="59"/>
      <c r="K1383" s="59"/>
      <c r="L1383" s="59"/>
      <c r="M1383" s="59"/>
      <c r="N1383" s="59"/>
      <c r="O1383" s="59"/>
      <c r="P1383" s="59"/>
      <c r="Q1383" s="59"/>
      <c r="R1383" s="59"/>
      <c r="S1383" s="59"/>
      <c r="T1383" s="59"/>
      <c r="U1383" s="59"/>
      <c r="V1383" s="59"/>
      <c r="W1383" s="59"/>
      <c r="X1383" s="59"/>
      <c r="Y1383" s="59"/>
      <c r="Z1383" s="59"/>
      <c r="AA1383" s="59"/>
    </row>
    <row r="1384" spans="1:27" ht="40.35" customHeight="1" x14ac:dyDescent="0.25">
      <c r="A1384" s="59"/>
      <c r="B1384" s="59"/>
      <c r="C1384" s="59"/>
      <c r="D1384" s="59"/>
      <c r="E1384" s="59"/>
      <c r="F1384" s="59"/>
      <c r="G1384" s="59"/>
      <c r="H1384" s="59"/>
      <c r="I1384" s="59"/>
      <c r="J1384" s="59"/>
      <c r="K1384" s="59"/>
      <c r="L1384" s="59"/>
      <c r="M1384" s="59"/>
      <c r="N1384" s="59"/>
      <c r="O1384" s="59"/>
      <c r="P1384" s="59"/>
      <c r="Q1384" s="59"/>
      <c r="R1384" s="59"/>
      <c r="S1384" s="59"/>
      <c r="T1384" s="59"/>
      <c r="U1384" s="59"/>
      <c r="V1384" s="59"/>
      <c r="W1384" s="59"/>
      <c r="X1384" s="59"/>
      <c r="Y1384" s="59"/>
      <c r="Z1384" s="59"/>
      <c r="AA1384" s="59"/>
    </row>
    <row r="1385" spans="1:27" ht="40.35" customHeight="1" x14ac:dyDescent="0.25">
      <c r="A1385" s="59"/>
      <c r="B1385" s="59"/>
      <c r="C1385" s="59"/>
      <c r="D1385" s="59"/>
      <c r="E1385" s="59"/>
      <c r="F1385" s="59"/>
      <c r="G1385" s="59"/>
      <c r="H1385" s="59"/>
      <c r="I1385" s="59"/>
      <c r="J1385" s="59"/>
      <c r="K1385" s="59"/>
      <c r="L1385" s="59"/>
      <c r="M1385" s="59"/>
      <c r="N1385" s="59"/>
      <c r="O1385" s="59"/>
      <c r="P1385" s="59"/>
      <c r="Q1385" s="59"/>
      <c r="R1385" s="59"/>
      <c r="S1385" s="59"/>
      <c r="T1385" s="59"/>
      <c r="U1385" s="59"/>
      <c r="V1385" s="59"/>
      <c r="W1385" s="59"/>
      <c r="X1385" s="59"/>
      <c r="Y1385" s="59"/>
      <c r="Z1385" s="59"/>
      <c r="AA1385" s="59"/>
    </row>
    <row r="1386" spans="1:27" ht="40.35" customHeight="1" x14ac:dyDescent="0.25">
      <c r="A1386" s="59"/>
      <c r="B1386" s="59"/>
      <c r="C1386" s="59"/>
      <c r="D1386" s="59"/>
      <c r="E1386" s="59"/>
      <c r="F1386" s="59"/>
      <c r="G1386" s="59"/>
      <c r="H1386" s="59"/>
      <c r="I1386" s="59"/>
      <c r="J1386" s="59"/>
      <c r="K1386" s="59"/>
      <c r="L1386" s="59"/>
      <c r="M1386" s="59"/>
      <c r="N1386" s="59"/>
      <c r="O1386" s="59"/>
      <c r="P1386" s="59"/>
      <c r="Q1386" s="59"/>
      <c r="R1386" s="59"/>
      <c r="S1386" s="59"/>
      <c r="T1386" s="59"/>
      <c r="U1386" s="59"/>
      <c r="V1386" s="59"/>
      <c r="W1386" s="59"/>
      <c r="X1386" s="59"/>
      <c r="Y1386" s="59"/>
      <c r="Z1386" s="59"/>
      <c r="AA1386" s="59"/>
    </row>
    <row r="1387" spans="1:27" ht="40.35" customHeight="1" x14ac:dyDescent="0.25">
      <c r="A1387" s="59"/>
      <c r="B1387" s="59"/>
      <c r="C1387" s="59"/>
      <c r="D1387" s="59"/>
      <c r="E1387" s="59"/>
      <c r="F1387" s="59"/>
      <c r="G1387" s="59"/>
      <c r="H1387" s="59"/>
      <c r="I1387" s="59"/>
      <c r="J1387" s="59"/>
      <c r="K1387" s="59"/>
      <c r="L1387" s="59"/>
      <c r="M1387" s="59"/>
      <c r="N1387" s="59"/>
      <c r="O1387" s="59"/>
      <c r="P1387" s="59"/>
      <c r="Q1387" s="59"/>
      <c r="R1387" s="59"/>
      <c r="S1387" s="59"/>
      <c r="T1387" s="59"/>
      <c r="U1387" s="59"/>
      <c r="V1387" s="59"/>
      <c r="W1387" s="59"/>
      <c r="X1387" s="59"/>
      <c r="Y1387" s="59"/>
      <c r="Z1387" s="59"/>
      <c r="AA1387" s="59"/>
    </row>
    <row r="1388" spans="1:27" ht="40.35" customHeight="1" x14ac:dyDescent="0.25">
      <c r="A1388" s="59"/>
      <c r="B1388" s="59"/>
      <c r="C1388" s="59"/>
      <c r="D1388" s="59"/>
      <c r="E1388" s="59"/>
      <c r="F1388" s="59"/>
      <c r="G1388" s="59"/>
      <c r="H1388" s="59"/>
      <c r="I1388" s="59"/>
      <c r="J1388" s="59"/>
      <c r="K1388" s="59"/>
      <c r="L1388" s="59"/>
      <c r="M1388" s="59"/>
      <c r="N1388" s="59"/>
      <c r="O1388" s="59"/>
      <c r="P1388" s="59"/>
      <c r="Q1388" s="59"/>
      <c r="R1388" s="59"/>
      <c r="S1388" s="59"/>
      <c r="T1388" s="59"/>
      <c r="U1388" s="59"/>
      <c r="V1388" s="59"/>
      <c r="W1388" s="59"/>
      <c r="X1388" s="59"/>
      <c r="Y1388" s="59"/>
      <c r="Z1388" s="59"/>
      <c r="AA1388" s="59"/>
    </row>
    <row r="1389" spans="1:27" ht="40.35" customHeight="1" x14ac:dyDescent="0.25">
      <c r="A1389" s="59"/>
      <c r="B1389" s="59"/>
      <c r="C1389" s="59"/>
      <c r="D1389" s="59"/>
      <c r="E1389" s="59"/>
      <c r="F1389" s="59"/>
      <c r="G1389" s="59"/>
      <c r="H1389" s="59"/>
      <c r="I1389" s="59"/>
      <c r="J1389" s="59"/>
      <c r="K1389" s="59"/>
      <c r="L1389" s="59"/>
      <c r="M1389" s="59"/>
      <c r="N1389" s="59"/>
      <c r="O1389" s="59"/>
      <c r="P1389" s="59"/>
      <c r="Q1389" s="59"/>
      <c r="R1389" s="59"/>
      <c r="S1389" s="59"/>
      <c r="T1389" s="59"/>
      <c r="U1389" s="59"/>
      <c r="V1389" s="59"/>
      <c r="W1389" s="59"/>
      <c r="X1389" s="59"/>
      <c r="Y1389" s="59"/>
      <c r="Z1389" s="59"/>
      <c r="AA1389" s="59"/>
    </row>
    <row r="1390" spans="1:27" ht="40.35" customHeight="1" x14ac:dyDescent="0.25">
      <c r="A1390" s="59"/>
      <c r="B1390" s="59"/>
      <c r="C1390" s="59"/>
      <c r="D1390" s="59"/>
      <c r="E1390" s="59"/>
      <c r="F1390" s="59"/>
      <c r="G1390" s="59"/>
      <c r="H1390" s="59"/>
      <c r="I1390" s="59"/>
      <c r="J1390" s="59"/>
      <c r="K1390" s="59"/>
      <c r="L1390" s="59"/>
      <c r="M1390" s="59"/>
      <c r="N1390" s="59"/>
      <c r="O1390" s="59"/>
      <c r="P1390" s="59"/>
      <c r="Q1390" s="59"/>
      <c r="R1390" s="59"/>
      <c r="S1390" s="59"/>
      <c r="T1390" s="59"/>
      <c r="U1390" s="59"/>
      <c r="V1390" s="59"/>
      <c r="W1390" s="59"/>
      <c r="X1390" s="59"/>
      <c r="Y1390" s="59"/>
      <c r="Z1390" s="59"/>
      <c r="AA1390" s="59"/>
    </row>
    <row r="1391" spans="1:27" ht="40.35" customHeight="1" x14ac:dyDescent="0.25">
      <c r="A1391" s="59"/>
      <c r="B1391" s="59"/>
      <c r="C1391" s="59"/>
      <c r="D1391" s="59"/>
      <c r="E1391" s="59"/>
      <c r="F1391" s="59"/>
      <c r="G1391" s="59"/>
      <c r="H1391" s="59"/>
      <c r="I1391" s="59"/>
      <c r="J1391" s="59"/>
      <c r="K1391" s="59"/>
      <c r="L1391" s="59"/>
      <c r="M1391" s="59"/>
      <c r="N1391" s="59"/>
      <c r="O1391" s="59"/>
      <c r="P1391" s="59"/>
      <c r="Q1391" s="59"/>
      <c r="R1391" s="59"/>
      <c r="S1391" s="59"/>
      <c r="T1391" s="59"/>
      <c r="U1391" s="59"/>
      <c r="V1391" s="59"/>
      <c r="W1391" s="59"/>
      <c r="X1391" s="59"/>
      <c r="Y1391" s="59"/>
      <c r="Z1391" s="59"/>
      <c r="AA1391" s="59"/>
    </row>
    <row r="1392" spans="1:27" ht="40.35" customHeight="1" x14ac:dyDescent="0.25">
      <c r="A1392" s="59"/>
      <c r="B1392" s="59"/>
      <c r="C1392" s="59"/>
      <c r="D1392" s="59"/>
      <c r="E1392" s="59"/>
      <c r="F1392" s="59"/>
      <c r="G1392" s="59"/>
      <c r="H1392" s="59"/>
      <c r="I1392" s="59"/>
      <c r="J1392" s="59"/>
      <c r="K1392" s="59"/>
      <c r="L1392" s="59"/>
      <c r="M1392" s="59"/>
      <c r="N1392" s="59"/>
      <c r="O1392" s="59"/>
      <c r="P1392" s="59"/>
      <c r="Q1392" s="59"/>
      <c r="R1392" s="59"/>
      <c r="S1392" s="59"/>
      <c r="T1392" s="59"/>
      <c r="U1392" s="59"/>
      <c r="V1392" s="59"/>
      <c r="W1392" s="59"/>
      <c r="X1392" s="59"/>
      <c r="Y1392" s="59"/>
      <c r="Z1392" s="59"/>
      <c r="AA1392" s="59"/>
    </row>
    <row r="1393" spans="1:27" ht="40.35" customHeight="1" x14ac:dyDescent="0.25">
      <c r="A1393" s="59"/>
      <c r="B1393" s="59"/>
      <c r="C1393" s="59"/>
      <c r="D1393" s="59"/>
      <c r="E1393" s="59"/>
      <c r="F1393" s="59"/>
      <c r="G1393" s="59"/>
      <c r="H1393" s="59"/>
      <c r="I1393" s="59"/>
      <c r="J1393" s="59"/>
      <c r="K1393" s="59"/>
      <c r="L1393" s="59"/>
      <c r="M1393" s="59"/>
      <c r="N1393" s="59"/>
      <c r="O1393" s="59"/>
      <c r="P1393" s="59"/>
      <c r="Q1393" s="59"/>
      <c r="R1393" s="59"/>
      <c r="S1393" s="59"/>
      <c r="T1393" s="59"/>
      <c r="U1393" s="59"/>
      <c r="V1393" s="59"/>
      <c r="W1393" s="59"/>
      <c r="X1393" s="59"/>
      <c r="Y1393" s="59"/>
      <c r="Z1393" s="59"/>
      <c r="AA1393" s="59"/>
    </row>
    <row r="1394" spans="1:27" ht="40.35" customHeight="1" x14ac:dyDescent="0.25">
      <c r="A1394" s="59"/>
      <c r="B1394" s="59"/>
      <c r="C1394" s="59"/>
      <c r="D1394" s="59"/>
      <c r="E1394" s="59"/>
      <c r="F1394" s="59"/>
      <c r="G1394" s="59"/>
      <c r="H1394" s="59"/>
      <c r="I1394" s="59"/>
      <c r="J1394" s="59"/>
      <c r="K1394" s="59"/>
      <c r="L1394" s="59"/>
      <c r="M1394" s="59"/>
      <c r="N1394" s="59"/>
      <c r="O1394" s="59"/>
      <c r="P1394" s="59"/>
      <c r="Q1394" s="59"/>
      <c r="R1394" s="59"/>
      <c r="S1394" s="59"/>
      <c r="T1394" s="59"/>
      <c r="U1394" s="59"/>
      <c r="V1394" s="59"/>
      <c r="W1394" s="59"/>
      <c r="X1394" s="59"/>
      <c r="Y1394" s="59"/>
      <c r="Z1394" s="59"/>
      <c r="AA1394" s="59"/>
    </row>
    <row r="1395" spans="1:27" ht="40.35" customHeight="1" x14ac:dyDescent="0.25">
      <c r="A1395" s="59"/>
      <c r="B1395" s="59"/>
      <c r="C1395" s="59"/>
      <c r="D1395" s="59"/>
      <c r="E1395" s="59"/>
      <c r="F1395" s="59"/>
      <c r="G1395" s="59"/>
      <c r="H1395" s="59"/>
      <c r="I1395" s="59"/>
      <c r="J1395" s="59"/>
      <c r="K1395" s="59"/>
      <c r="L1395" s="59"/>
      <c r="M1395" s="59"/>
      <c r="N1395" s="59"/>
      <c r="O1395" s="59"/>
      <c r="P1395" s="59"/>
      <c r="Q1395" s="59"/>
      <c r="R1395" s="59"/>
      <c r="S1395" s="59"/>
      <c r="T1395" s="59"/>
      <c r="U1395" s="59"/>
      <c r="V1395" s="59"/>
      <c r="W1395" s="59"/>
      <c r="X1395" s="59"/>
      <c r="Y1395" s="59"/>
      <c r="Z1395" s="59"/>
      <c r="AA1395" s="59"/>
    </row>
    <row r="1396" spans="1:27" ht="40.35" customHeight="1" x14ac:dyDescent="0.25">
      <c r="A1396" s="59"/>
      <c r="B1396" s="59"/>
      <c r="C1396" s="59"/>
      <c r="D1396" s="59"/>
      <c r="E1396" s="59"/>
      <c r="F1396" s="59"/>
      <c r="G1396" s="59"/>
      <c r="H1396" s="59"/>
      <c r="I1396" s="59"/>
      <c r="J1396" s="59"/>
      <c r="K1396" s="59"/>
      <c r="L1396" s="59"/>
      <c r="M1396" s="59"/>
      <c r="N1396" s="59"/>
      <c r="O1396" s="59"/>
      <c r="P1396" s="59"/>
      <c r="Q1396" s="59"/>
      <c r="R1396" s="59"/>
      <c r="S1396" s="59"/>
      <c r="T1396" s="59"/>
      <c r="U1396" s="59"/>
      <c r="V1396" s="59"/>
      <c r="W1396" s="59"/>
      <c r="X1396" s="59"/>
      <c r="Y1396" s="59"/>
      <c r="Z1396" s="59"/>
      <c r="AA1396" s="59"/>
    </row>
    <row r="1397" spans="1:27" ht="40.35" customHeight="1" x14ac:dyDescent="0.25">
      <c r="A1397" s="59"/>
      <c r="B1397" s="59"/>
      <c r="C1397" s="59"/>
      <c r="D1397" s="59"/>
      <c r="E1397" s="59"/>
      <c r="F1397" s="59"/>
      <c r="G1397" s="59"/>
      <c r="H1397" s="59"/>
      <c r="I1397" s="59"/>
      <c r="J1397" s="59"/>
      <c r="K1397" s="59"/>
      <c r="L1397" s="59"/>
      <c r="M1397" s="59"/>
      <c r="N1397" s="59"/>
      <c r="O1397" s="59"/>
      <c r="P1397" s="59"/>
      <c r="Q1397" s="59"/>
      <c r="R1397" s="59"/>
      <c r="S1397" s="59"/>
      <c r="T1397" s="59"/>
      <c r="U1397" s="59"/>
      <c r="V1397" s="59"/>
      <c r="W1397" s="59"/>
      <c r="X1397" s="59"/>
      <c r="Y1397" s="59"/>
      <c r="Z1397" s="59"/>
      <c r="AA1397" s="59"/>
    </row>
    <row r="1398" spans="1:27" ht="40.35" customHeight="1" x14ac:dyDescent="0.25">
      <c r="A1398" s="59"/>
      <c r="B1398" s="59"/>
      <c r="C1398" s="59"/>
      <c r="D1398" s="59"/>
      <c r="E1398" s="59"/>
      <c r="F1398" s="59"/>
      <c r="G1398" s="59"/>
      <c r="H1398" s="59"/>
      <c r="I1398" s="59"/>
      <c r="J1398" s="59"/>
      <c r="K1398" s="59"/>
      <c r="L1398" s="59"/>
      <c r="M1398" s="59"/>
      <c r="N1398" s="59"/>
      <c r="O1398" s="59"/>
      <c r="P1398" s="59"/>
      <c r="Q1398" s="59"/>
      <c r="R1398" s="59"/>
      <c r="S1398" s="59"/>
      <c r="T1398" s="59"/>
      <c r="U1398" s="59"/>
      <c r="V1398" s="59"/>
      <c r="W1398" s="59"/>
      <c r="X1398" s="59"/>
      <c r="Y1398" s="59"/>
      <c r="Z1398" s="59"/>
      <c r="AA1398" s="59"/>
    </row>
    <row r="1399" spans="1:27" ht="40.35" customHeight="1" x14ac:dyDescent="0.25">
      <c r="A1399" s="59"/>
      <c r="B1399" s="59"/>
      <c r="C1399" s="59"/>
      <c r="D1399" s="59"/>
      <c r="E1399" s="59"/>
      <c r="F1399" s="59"/>
      <c r="G1399" s="59"/>
      <c r="H1399" s="59"/>
      <c r="I1399" s="59"/>
      <c r="J1399" s="59"/>
      <c r="K1399" s="59"/>
      <c r="L1399" s="59"/>
      <c r="M1399" s="59"/>
      <c r="N1399" s="59"/>
      <c r="O1399" s="59"/>
      <c r="P1399" s="59"/>
      <c r="Q1399" s="59"/>
      <c r="R1399" s="59"/>
      <c r="S1399" s="59"/>
      <c r="T1399" s="59"/>
      <c r="U1399" s="59"/>
      <c r="V1399" s="59"/>
      <c r="W1399" s="59"/>
      <c r="X1399" s="59"/>
      <c r="Y1399" s="59"/>
      <c r="Z1399" s="59"/>
      <c r="AA1399" s="59"/>
    </row>
    <row r="1400" spans="1:27" ht="40.35" customHeight="1" x14ac:dyDescent="0.25">
      <c r="A1400" s="59"/>
      <c r="B1400" s="59"/>
      <c r="C1400" s="59"/>
      <c r="D1400" s="59"/>
      <c r="E1400" s="59"/>
      <c r="F1400" s="59"/>
      <c r="G1400" s="59"/>
      <c r="H1400" s="59"/>
      <c r="I1400" s="59"/>
      <c r="J1400" s="59"/>
      <c r="K1400" s="59"/>
      <c r="L1400" s="59"/>
      <c r="M1400" s="59"/>
      <c r="N1400" s="59"/>
      <c r="O1400" s="59"/>
      <c r="P1400" s="59"/>
      <c r="Q1400" s="59"/>
      <c r="R1400" s="59"/>
      <c r="S1400" s="59"/>
      <c r="T1400" s="59"/>
      <c r="U1400" s="59"/>
      <c r="V1400" s="59"/>
      <c r="W1400" s="59"/>
      <c r="X1400" s="59"/>
      <c r="Y1400" s="59"/>
      <c r="Z1400" s="59"/>
      <c r="AA1400" s="59"/>
    </row>
    <row r="1401" spans="1:27" ht="40.35" customHeight="1" x14ac:dyDescent="0.25">
      <c r="A1401" s="59"/>
      <c r="B1401" s="59"/>
      <c r="C1401" s="59"/>
      <c r="D1401" s="59"/>
      <c r="E1401" s="59"/>
      <c r="F1401" s="59"/>
      <c r="G1401" s="59"/>
      <c r="H1401" s="59"/>
      <c r="I1401" s="59"/>
      <c r="J1401" s="59"/>
      <c r="K1401" s="59"/>
      <c r="L1401" s="59"/>
      <c r="M1401" s="59"/>
      <c r="N1401" s="59"/>
      <c r="O1401" s="59"/>
      <c r="P1401" s="59"/>
      <c r="Q1401" s="59"/>
      <c r="R1401" s="59"/>
      <c r="S1401" s="59"/>
      <c r="T1401" s="59"/>
      <c r="U1401" s="59"/>
      <c r="V1401" s="59"/>
      <c r="W1401" s="59"/>
      <c r="X1401" s="59"/>
      <c r="Y1401" s="59"/>
      <c r="Z1401" s="59"/>
      <c r="AA1401" s="59"/>
    </row>
    <row r="1402" spans="1:27" ht="40.35" customHeight="1" x14ac:dyDescent="0.25">
      <c r="A1402" s="59"/>
      <c r="B1402" s="59"/>
      <c r="C1402" s="59"/>
      <c r="D1402" s="59"/>
      <c r="E1402" s="59"/>
      <c r="F1402" s="59"/>
      <c r="G1402" s="59"/>
      <c r="H1402" s="59"/>
      <c r="I1402" s="59"/>
      <c r="J1402" s="59"/>
      <c r="K1402" s="59"/>
      <c r="L1402" s="59"/>
      <c r="M1402" s="59"/>
      <c r="N1402" s="59"/>
      <c r="O1402" s="59"/>
      <c r="P1402" s="59"/>
      <c r="Q1402" s="59"/>
      <c r="R1402" s="59"/>
      <c r="S1402" s="59"/>
      <c r="T1402" s="59"/>
      <c r="U1402" s="59"/>
      <c r="V1402" s="59"/>
      <c r="W1402" s="59"/>
      <c r="X1402" s="59"/>
      <c r="Y1402" s="59"/>
      <c r="Z1402" s="59"/>
      <c r="AA1402" s="59"/>
    </row>
    <row r="1403" spans="1:27" ht="40.35" customHeight="1" x14ac:dyDescent="0.25">
      <c r="A1403" s="59"/>
      <c r="B1403" s="59"/>
      <c r="C1403" s="59"/>
      <c r="D1403" s="59"/>
      <c r="E1403" s="59"/>
      <c r="F1403" s="59"/>
      <c r="G1403" s="59"/>
      <c r="H1403" s="59"/>
      <c r="I1403" s="59"/>
      <c r="J1403" s="59"/>
      <c r="K1403" s="59"/>
      <c r="L1403" s="59"/>
      <c r="M1403" s="59"/>
      <c r="N1403" s="59"/>
      <c r="O1403" s="59"/>
      <c r="P1403" s="59"/>
      <c r="Q1403" s="59"/>
      <c r="R1403" s="59"/>
      <c r="S1403" s="59"/>
      <c r="T1403" s="59"/>
      <c r="U1403" s="59"/>
      <c r="V1403" s="59"/>
      <c r="W1403" s="59"/>
      <c r="X1403" s="59"/>
      <c r="Y1403" s="59"/>
      <c r="Z1403" s="59"/>
      <c r="AA1403" s="59"/>
    </row>
    <row r="1404" spans="1:27" ht="40.35" customHeight="1" x14ac:dyDescent="0.25">
      <c r="A1404" s="59"/>
      <c r="B1404" s="59"/>
      <c r="C1404" s="59"/>
      <c r="D1404" s="59"/>
      <c r="E1404" s="59"/>
      <c r="F1404" s="59"/>
      <c r="G1404" s="59"/>
      <c r="H1404" s="59"/>
      <c r="I1404" s="59"/>
      <c r="J1404" s="59"/>
      <c r="K1404" s="59"/>
      <c r="L1404" s="59"/>
      <c r="M1404" s="59"/>
      <c r="N1404" s="59"/>
      <c r="O1404" s="59"/>
      <c r="P1404" s="59"/>
      <c r="Q1404" s="59"/>
      <c r="R1404" s="59"/>
      <c r="S1404" s="59"/>
      <c r="T1404" s="59"/>
      <c r="U1404" s="59"/>
      <c r="V1404" s="59"/>
      <c r="W1404" s="59"/>
      <c r="X1404" s="59"/>
      <c r="Y1404" s="59"/>
      <c r="Z1404" s="59"/>
      <c r="AA1404" s="59"/>
    </row>
    <row r="1405" spans="1:27" ht="40.35" customHeight="1" x14ac:dyDescent="0.25">
      <c r="A1405" s="59"/>
      <c r="B1405" s="59"/>
      <c r="C1405" s="59"/>
      <c r="D1405" s="59"/>
      <c r="E1405" s="59"/>
      <c r="F1405" s="59"/>
      <c r="G1405" s="59"/>
      <c r="H1405" s="59"/>
      <c r="I1405" s="59"/>
      <c r="J1405" s="59"/>
      <c r="K1405" s="59"/>
      <c r="L1405" s="59"/>
      <c r="M1405" s="59"/>
      <c r="N1405" s="59"/>
      <c r="O1405" s="59"/>
      <c r="P1405" s="59"/>
      <c r="Q1405" s="59"/>
      <c r="R1405" s="59"/>
      <c r="S1405" s="59"/>
      <c r="T1405" s="59"/>
      <c r="U1405" s="59"/>
      <c r="V1405" s="59"/>
      <c r="W1405" s="59"/>
      <c r="X1405" s="59"/>
      <c r="Y1405" s="59"/>
      <c r="Z1405" s="59"/>
      <c r="AA1405" s="59"/>
    </row>
    <row r="1406" spans="1:27" ht="40.35" customHeight="1" x14ac:dyDescent="0.25">
      <c r="A1406" s="59"/>
      <c r="B1406" s="59"/>
      <c r="C1406" s="59"/>
      <c r="D1406" s="59"/>
      <c r="E1406" s="59"/>
      <c r="F1406" s="59"/>
      <c r="G1406" s="59"/>
      <c r="H1406" s="59"/>
      <c r="I1406" s="59"/>
      <c r="J1406" s="59"/>
      <c r="K1406" s="59"/>
      <c r="L1406" s="59"/>
      <c r="M1406" s="59"/>
      <c r="N1406" s="59"/>
      <c r="O1406" s="59"/>
      <c r="P1406" s="59"/>
      <c r="Q1406" s="59"/>
      <c r="R1406" s="59"/>
      <c r="S1406" s="59"/>
      <c r="T1406" s="59"/>
      <c r="U1406" s="59"/>
      <c r="V1406" s="59"/>
      <c r="W1406" s="59"/>
      <c r="X1406" s="59"/>
      <c r="Y1406" s="59"/>
      <c r="Z1406" s="59"/>
      <c r="AA1406" s="59"/>
    </row>
    <row r="1407" spans="1:27" ht="40.35" customHeight="1" x14ac:dyDescent="0.25">
      <c r="A1407" s="59"/>
      <c r="B1407" s="59"/>
      <c r="C1407" s="59"/>
      <c r="D1407" s="59"/>
      <c r="E1407" s="59"/>
      <c r="F1407" s="59"/>
      <c r="G1407" s="59"/>
      <c r="H1407" s="59"/>
      <c r="I1407" s="59"/>
      <c r="J1407" s="59"/>
      <c r="K1407" s="59"/>
      <c r="L1407" s="59"/>
      <c r="M1407" s="59"/>
      <c r="N1407" s="59"/>
      <c r="O1407" s="59"/>
      <c r="P1407" s="59"/>
      <c r="Q1407" s="59"/>
      <c r="R1407" s="59"/>
      <c r="S1407" s="59"/>
      <c r="T1407" s="59"/>
      <c r="U1407" s="59"/>
      <c r="V1407" s="59"/>
      <c r="W1407" s="59"/>
      <c r="X1407" s="59"/>
      <c r="Y1407" s="59"/>
      <c r="Z1407" s="59"/>
      <c r="AA1407" s="59"/>
    </row>
    <row r="1408" spans="1:27" ht="40.35" customHeight="1" x14ac:dyDescent="0.25">
      <c r="A1408" s="59"/>
      <c r="B1408" s="59"/>
      <c r="C1408" s="59"/>
      <c r="D1408" s="59"/>
      <c r="E1408" s="59"/>
      <c r="F1408" s="59"/>
      <c r="G1408" s="59"/>
      <c r="H1408" s="59"/>
      <c r="I1408" s="59"/>
      <c r="J1408" s="59"/>
      <c r="K1408" s="59"/>
      <c r="L1408" s="59"/>
      <c r="M1408" s="59"/>
      <c r="N1408" s="59"/>
      <c r="O1408" s="59"/>
      <c r="P1408" s="59"/>
      <c r="Q1408" s="59"/>
      <c r="R1408" s="59"/>
      <c r="S1408" s="59"/>
      <c r="T1408" s="59"/>
      <c r="U1408" s="59"/>
      <c r="V1408" s="59"/>
      <c r="W1408" s="59"/>
      <c r="X1408" s="59"/>
      <c r="Y1408" s="59"/>
      <c r="Z1408" s="59"/>
      <c r="AA1408" s="59"/>
    </row>
    <row r="1409" spans="1:27" ht="40.35" customHeight="1" x14ac:dyDescent="0.25">
      <c r="A1409" s="59"/>
      <c r="B1409" s="59"/>
      <c r="C1409" s="59"/>
      <c r="D1409" s="59"/>
      <c r="E1409" s="59"/>
      <c r="F1409" s="59"/>
      <c r="G1409" s="59"/>
      <c r="H1409" s="59"/>
      <c r="I1409" s="59"/>
      <c r="J1409" s="59"/>
      <c r="K1409" s="59"/>
      <c r="L1409" s="59"/>
      <c r="M1409" s="59"/>
      <c r="N1409" s="59"/>
      <c r="O1409" s="59"/>
      <c r="P1409" s="59"/>
      <c r="Q1409" s="59"/>
      <c r="R1409" s="59"/>
      <c r="S1409" s="59"/>
      <c r="T1409" s="59"/>
      <c r="U1409" s="59"/>
      <c r="V1409" s="59"/>
      <c r="W1409" s="59"/>
      <c r="X1409" s="59"/>
      <c r="Y1409" s="59"/>
      <c r="Z1409" s="59"/>
      <c r="AA1409" s="59"/>
    </row>
    <row r="1410" spans="1:27" ht="40.35" customHeight="1" x14ac:dyDescent="0.25">
      <c r="A1410" s="59"/>
      <c r="B1410" s="59"/>
      <c r="C1410" s="59"/>
      <c r="D1410" s="59"/>
      <c r="E1410" s="59"/>
      <c r="F1410" s="59"/>
      <c r="G1410" s="59"/>
      <c r="H1410" s="59"/>
      <c r="I1410" s="59"/>
      <c r="J1410" s="59"/>
      <c r="K1410" s="59"/>
      <c r="L1410" s="59"/>
      <c r="M1410" s="59"/>
      <c r="N1410" s="59"/>
      <c r="O1410" s="59"/>
      <c r="P1410" s="59"/>
      <c r="Q1410" s="59"/>
      <c r="R1410" s="59"/>
      <c r="S1410" s="59"/>
      <c r="T1410" s="59"/>
      <c r="U1410" s="59"/>
      <c r="V1410" s="59"/>
      <c r="W1410" s="59"/>
      <c r="X1410" s="59"/>
      <c r="Y1410" s="59"/>
      <c r="Z1410" s="59"/>
      <c r="AA1410" s="59"/>
    </row>
    <row r="1411" spans="1:27" ht="40.35" customHeight="1" x14ac:dyDescent="0.25">
      <c r="A1411" s="59"/>
      <c r="B1411" s="59"/>
      <c r="C1411" s="59"/>
      <c r="D1411" s="59"/>
      <c r="E1411" s="59"/>
      <c r="F1411" s="59"/>
      <c r="G1411" s="59"/>
      <c r="H1411" s="59"/>
      <c r="I1411" s="59"/>
      <c r="J1411" s="59"/>
      <c r="K1411" s="59"/>
      <c r="L1411" s="59"/>
      <c r="M1411" s="59"/>
      <c r="N1411" s="59"/>
      <c r="O1411" s="59"/>
      <c r="P1411" s="59"/>
      <c r="Q1411" s="59"/>
      <c r="R1411" s="59"/>
      <c r="S1411" s="59"/>
      <c r="T1411" s="59"/>
      <c r="U1411" s="59"/>
      <c r="V1411" s="59"/>
      <c r="W1411" s="59"/>
      <c r="X1411" s="59"/>
      <c r="Y1411" s="59"/>
      <c r="Z1411" s="59"/>
      <c r="AA1411" s="59"/>
    </row>
    <row r="1412" spans="1:27" ht="40.35" customHeight="1" x14ac:dyDescent="0.25">
      <c r="A1412" s="59"/>
      <c r="B1412" s="59"/>
      <c r="C1412" s="59"/>
      <c r="D1412" s="59"/>
      <c r="E1412" s="59"/>
      <c r="F1412" s="59"/>
      <c r="G1412" s="59"/>
      <c r="H1412" s="59"/>
      <c r="I1412" s="59"/>
      <c r="J1412" s="59"/>
      <c r="K1412" s="59"/>
      <c r="L1412" s="59"/>
      <c r="M1412" s="59"/>
      <c r="N1412" s="59"/>
      <c r="O1412" s="59"/>
      <c r="P1412" s="59"/>
      <c r="Q1412" s="59"/>
      <c r="R1412" s="59"/>
      <c r="S1412" s="59"/>
      <c r="T1412" s="59"/>
      <c r="U1412" s="59"/>
      <c r="V1412" s="59"/>
      <c r="W1412" s="59"/>
      <c r="X1412" s="59"/>
      <c r="Y1412" s="59"/>
      <c r="Z1412" s="59"/>
      <c r="AA1412" s="59"/>
    </row>
    <row r="1413" spans="1:27" ht="40.35" customHeight="1" x14ac:dyDescent="0.25">
      <c r="A1413" s="59"/>
      <c r="B1413" s="59"/>
      <c r="C1413" s="59"/>
      <c r="D1413" s="59"/>
      <c r="E1413" s="59"/>
      <c r="F1413" s="59"/>
      <c r="G1413" s="59"/>
      <c r="H1413" s="59"/>
      <c r="I1413" s="59"/>
      <c r="J1413" s="59"/>
      <c r="K1413" s="59"/>
      <c r="L1413" s="59"/>
      <c r="M1413" s="59"/>
      <c r="N1413" s="59"/>
      <c r="O1413" s="59"/>
      <c r="P1413" s="59"/>
      <c r="Q1413" s="59"/>
      <c r="R1413" s="59"/>
      <c r="S1413" s="59"/>
      <c r="T1413" s="59"/>
      <c r="U1413" s="59"/>
      <c r="V1413" s="59"/>
      <c r="W1413" s="59"/>
      <c r="X1413" s="59"/>
      <c r="Y1413" s="59"/>
      <c r="Z1413" s="59"/>
      <c r="AA1413" s="59"/>
    </row>
    <row r="1414" spans="1:27" ht="40.35" customHeight="1" x14ac:dyDescent="0.25">
      <c r="A1414" s="59"/>
      <c r="B1414" s="59"/>
      <c r="C1414" s="59"/>
      <c r="D1414" s="59"/>
      <c r="E1414" s="59"/>
      <c r="F1414" s="59"/>
      <c r="G1414" s="59"/>
      <c r="H1414" s="59"/>
      <c r="I1414" s="59"/>
      <c r="J1414" s="59"/>
      <c r="K1414" s="59"/>
      <c r="L1414" s="59"/>
      <c r="M1414" s="59"/>
      <c r="N1414" s="59"/>
      <c r="O1414" s="59"/>
      <c r="P1414" s="59"/>
      <c r="Q1414" s="59"/>
      <c r="R1414" s="59"/>
      <c r="S1414" s="59"/>
      <c r="T1414" s="59"/>
      <c r="U1414" s="59"/>
      <c r="V1414" s="59"/>
      <c r="W1414" s="59"/>
      <c r="X1414" s="59"/>
      <c r="Y1414" s="59"/>
      <c r="Z1414" s="59"/>
      <c r="AA1414" s="59"/>
    </row>
    <row r="1415" spans="1:27" ht="40.35" customHeight="1" x14ac:dyDescent="0.25">
      <c r="A1415" s="59"/>
      <c r="B1415" s="59"/>
      <c r="C1415" s="59"/>
      <c r="D1415" s="59"/>
      <c r="E1415" s="59"/>
      <c r="F1415" s="59"/>
      <c r="G1415" s="59"/>
      <c r="H1415" s="59"/>
      <c r="I1415" s="59"/>
      <c r="J1415" s="59"/>
      <c r="K1415" s="59"/>
      <c r="L1415" s="59"/>
      <c r="M1415" s="59"/>
      <c r="N1415" s="59"/>
      <c r="O1415" s="59"/>
      <c r="P1415" s="59"/>
      <c r="Q1415" s="59"/>
      <c r="R1415" s="59"/>
      <c r="S1415" s="59"/>
      <c r="T1415" s="59"/>
      <c r="U1415" s="59"/>
      <c r="V1415" s="59"/>
      <c r="W1415" s="59"/>
      <c r="X1415" s="59"/>
      <c r="Y1415" s="59"/>
      <c r="Z1415" s="59"/>
      <c r="AA1415" s="59"/>
    </row>
    <row r="1416" spans="1:27" ht="40.35" customHeight="1" x14ac:dyDescent="0.25">
      <c r="A1416" s="59"/>
      <c r="B1416" s="59"/>
      <c r="C1416" s="59"/>
      <c r="D1416" s="59"/>
      <c r="E1416" s="59"/>
      <c r="F1416" s="59"/>
      <c r="G1416" s="59"/>
      <c r="H1416" s="59"/>
      <c r="I1416" s="59"/>
      <c r="J1416" s="59"/>
      <c r="K1416" s="59"/>
      <c r="L1416" s="59"/>
      <c r="M1416" s="59"/>
      <c r="N1416" s="59"/>
      <c r="O1416" s="59"/>
      <c r="P1416" s="59"/>
      <c r="Q1416" s="59"/>
      <c r="R1416" s="59"/>
      <c r="S1416" s="59"/>
      <c r="T1416" s="59"/>
      <c r="U1416" s="59"/>
      <c r="V1416" s="59"/>
      <c r="W1416" s="59"/>
      <c r="X1416" s="59"/>
      <c r="Y1416" s="59"/>
      <c r="Z1416" s="59"/>
      <c r="AA1416" s="59"/>
    </row>
    <row r="1417" spans="1:27" ht="40.35" customHeight="1" x14ac:dyDescent="0.25">
      <c r="A1417" s="59"/>
      <c r="B1417" s="59"/>
      <c r="C1417" s="59"/>
      <c r="D1417" s="59"/>
      <c r="E1417" s="59"/>
      <c r="F1417" s="59"/>
      <c r="G1417" s="59"/>
      <c r="H1417" s="59"/>
      <c r="I1417" s="59"/>
      <c r="J1417" s="59"/>
      <c r="K1417" s="59"/>
      <c r="L1417" s="59"/>
      <c r="M1417" s="59"/>
      <c r="N1417" s="59"/>
      <c r="O1417" s="59"/>
      <c r="P1417" s="59"/>
      <c r="Q1417" s="59"/>
      <c r="R1417" s="59"/>
      <c r="S1417" s="59"/>
      <c r="T1417" s="59"/>
      <c r="U1417" s="59"/>
      <c r="V1417" s="59"/>
      <c r="W1417" s="59"/>
      <c r="X1417" s="59"/>
      <c r="Y1417" s="59"/>
      <c r="Z1417" s="59"/>
      <c r="AA1417" s="59"/>
    </row>
    <row r="1418" spans="1:27" ht="40.35" customHeight="1" x14ac:dyDescent="0.25">
      <c r="A1418" s="59"/>
      <c r="B1418" s="59"/>
      <c r="C1418" s="59"/>
      <c r="D1418" s="59"/>
      <c r="E1418" s="59"/>
      <c r="F1418" s="59"/>
      <c r="G1418" s="59"/>
      <c r="H1418" s="59"/>
      <c r="I1418" s="59"/>
      <c r="J1418" s="59"/>
      <c r="K1418" s="59"/>
      <c r="L1418" s="59"/>
      <c r="M1418" s="59"/>
      <c r="N1418" s="59"/>
      <c r="O1418" s="59"/>
      <c r="P1418" s="59"/>
      <c r="Q1418" s="59"/>
      <c r="R1418" s="59"/>
      <c r="S1418" s="59"/>
      <c r="T1418" s="59"/>
      <c r="U1418" s="59"/>
      <c r="V1418" s="59"/>
      <c r="W1418" s="59"/>
      <c r="X1418" s="59"/>
      <c r="Y1418" s="59"/>
      <c r="Z1418" s="59"/>
      <c r="AA1418" s="59"/>
    </row>
    <row r="1419" spans="1:27" ht="40.35" customHeight="1" x14ac:dyDescent="0.25">
      <c r="A1419" s="59"/>
      <c r="B1419" s="59"/>
      <c r="C1419" s="59"/>
      <c r="D1419" s="59"/>
      <c r="E1419" s="59"/>
      <c r="F1419" s="59"/>
      <c r="G1419" s="59"/>
      <c r="H1419" s="59"/>
      <c r="I1419" s="59"/>
      <c r="J1419" s="59"/>
      <c r="K1419" s="59"/>
      <c r="L1419" s="59"/>
      <c r="M1419" s="59"/>
      <c r="N1419" s="59"/>
      <c r="O1419" s="59"/>
      <c r="P1419" s="59"/>
      <c r="Q1419" s="59"/>
      <c r="R1419" s="59"/>
      <c r="S1419" s="59"/>
      <c r="T1419" s="59"/>
      <c r="U1419" s="59"/>
      <c r="V1419" s="59"/>
      <c r="W1419" s="59"/>
      <c r="X1419" s="59"/>
      <c r="Y1419" s="59"/>
      <c r="Z1419" s="59"/>
      <c r="AA1419" s="59"/>
    </row>
    <row r="1420" spans="1:27" ht="40.35" customHeight="1" x14ac:dyDescent="0.25">
      <c r="A1420" s="59"/>
      <c r="B1420" s="59"/>
      <c r="C1420" s="59"/>
      <c r="D1420" s="59"/>
      <c r="E1420" s="59"/>
      <c r="F1420" s="59"/>
      <c r="G1420" s="59"/>
      <c r="H1420" s="59"/>
      <c r="I1420" s="59"/>
      <c r="J1420" s="59"/>
      <c r="K1420" s="59"/>
      <c r="L1420" s="59"/>
      <c r="M1420" s="59"/>
      <c r="N1420" s="59"/>
      <c r="O1420" s="59"/>
      <c r="P1420" s="59"/>
      <c r="Q1420" s="59"/>
      <c r="R1420" s="59"/>
      <c r="S1420" s="59"/>
      <c r="T1420" s="59"/>
      <c r="U1420" s="59"/>
      <c r="V1420" s="59"/>
      <c r="W1420" s="59"/>
      <c r="X1420" s="59"/>
      <c r="Y1420" s="59"/>
      <c r="Z1420" s="59"/>
      <c r="AA1420" s="59"/>
    </row>
    <row r="1421" spans="1:27" ht="40.35" customHeight="1" x14ac:dyDescent="0.25">
      <c r="A1421" s="59"/>
      <c r="B1421" s="59"/>
      <c r="C1421" s="59"/>
      <c r="D1421" s="59"/>
      <c r="E1421" s="59"/>
      <c r="F1421" s="59"/>
      <c r="G1421" s="59"/>
      <c r="H1421" s="59"/>
      <c r="I1421" s="59"/>
      <c r="J1421" s="59"/>
      <c r="K1421" s="59"/>
      <c r="L1421" s="59"/>
      <c r="M1421" s="59"/>
      <c r="N1421" s="59"/>
      <c r="O1421" s="59"/>
      <c r="P1421" s="59"/>
      <c r="Q1421" s="59"/>
      <c r="R1421" s="59"/>
      <c r="S1421" s="59"/>
      <c r="T1421" s="59"/>
      <c r="U1421" s="59"/>
      <c r="V1421" s="59"/>
      <c r="W1421" s="59"/>
      <c r="X1421" s="59"/>
      <c r="Y1421" s="59"/>
      <c r="Z1421" s="59"/>
      <c r="AA1421" s="59"/>
    </row>
    <row r="1422" spans="1:27" ht="40.35" customHeight="1" x14ac:dyDescent="0.25">
      <c r="A1422" s="59"/>
      <c r="B1422" s="59"/>
      <c r="C1422" s="59"/>
      <c r="D1422" s="59"/>
      <c r="E1422" s="59"/>
      <c r="F1422" s="59"/>
      <c r="G1422" s="59"/>
      <c r="H1422" s="59"/>
      <c r="I1422" s="59"/>
      <c r="J1422" s="59"/>
      <c r="K1422" s="59"/>
      <c r="L1422" s="59"/>
      <c r="M1422" s="59"/>
      <c r="N1422" s="59"/>
      <c r="O1422" s="59"/>
      <c r="P1422" s="59"/>
      <c r="Q1422" s="59"/>
      <c r="R1422" s="59"/>
      <c r="S1422" s="59"/>
      <c r="T1422" s="59"/>
      <c r="U1422" s="59"/>
      <c r="V1422" s="59"/>
      <c r="W1422" s="59"/>
      <c r="X1422" s="59"/>
      <c r="Y1422" s="59"/>
      <c r="Z1422" s="59"/>
      <c r="AA1422" s="59"/>
    </row>
    <row r="1423" spans="1:27" ht="40.35" customHeight="1" x14ac:dyDescent="0.25">
      <c r="A1423" s="59"/>
      <c r="B1423" s="59"/>
      <c r="C1423" s="59"/>
      <c r="D1423" s="59"/>
      <c r="E1423" s="59"/>
      <c r="F1423" s="59"/>
      <c r="G1423" s="59"/>
      <c r="H1423" s="59"/>
      <c r="I1423" s="59"/>
      <c r="J1423" s="59"/>
      <c r="K1423" s="59"/>
      <c r="L1423" s="59"/>
      <c r="M1423" s="59"/>
      <c r="N1423" s="59"/>
      <c r="O1423" s="59"/>
      <c r="P1423" s="59"/>
      <c r="Q1423" s="59"/>
      <c r="R1423" s="59"/>
      <c r="S1423" s="59"/>
      <c r="T1423" s="59"/>
      <c r="U1423" s="59"/>
      <c r="V1423" s="59"/>
      <c r="W1423" s="59"/>
      <c r="X1423" s="59"/>
      <c r="Y1423" s="59"/>
      <c r="Z1423" s="59"/>
      <c r="AA1423" s="59"/>
    </row>
    <row r="1424" spans="1:27" ht="40.35" customHeight="1" x14ac:dyDescent="0.25">
      <c r="A1424" s="59"/>
      <c r="B1424" s="59"/>
      <c r="C1424" s="59"/>
      <c r="D1424" s="59"/>
      <c r="E1424" s="59"/>
      <c r="F1424" s="59"/>
      <c r="G1424" s="59"/>
      <c r="H1424" s="59"/>
      <c r="I1424" s="59"/>
      <c r="J1424" s="59"/>
      <c r="K1424" s="59"/>
      <c r="L1424" s="59"/>
      <c r="M1424" s="59"/>
      <c r="N1424" s="59"/>
      <c r="O1424" s="59"/>
      <c r="P1424" s="59"/>
      <c r="Q1424" s="59"/>
      <c r="R1424" s="59"/>
      <c r="S1424" s="59"/>
      <c r="T1424" s="59"/>
      <c r="U1424" s="59"/>
      <c r="V1424" s="59"/>
      <c r="W1424" s="59"/>
      <c r="X1424" s="59"/>
      <c r="Y1424" s="59"/>
      <c r="Z1424" s="59"/>
      <c r="AA1424" s="59"/>
    </row>
    <row r="1425" spans="1:27" ht="40.35" customHeight="1" x14ac:dyDescent="0.25">
      <c r="A1425" s="59"/>
      <c r="B1425" s="59"/>
      <c r="C1425" s="59"/>
      <c r="D1425" s="59"/>
      <c r="E1425" s="59"/>
      <c r="F1425" s="59"/>
      <c r="G1425" s="59"/>
      <c r="H1425" s="59"/>
      <c r="I1425" s="59"/>
      <c r="J1425" s="59"/>
      <c r="K1425" s="59"/>
      <c r="L1425" s="59"/>
      <c r="M1425" s="59"/>
      <c r="N1425" s="59"/>
      <c r="O1425" s="59"/>
      <c r="P1425" s="59"/>
      <c r="Q1425" s="59"/>
      <c r="R1425" s="59"/>
      <c r="S1425" s="59"/>
      <c r="T1425" s="59"/>
      <c r="U1425" s="59"/>
      <c r="V1425" s="59"/>
      <c r="W1425" s="59"/>
      <c r="X1425" s="59"/>
      <c r="Y1425" s="59"/>
      <c r="Z1425" s="59"/>
      <c r="AA1425" s="59"/>
    </row>
    <row r="1426" spans="1:27" ht="40.35" customHeight="1" x14ac:dyDescent="0.25">
      <c r="A1426" s="59"/>
      <c r="B1426" s="59"/>
      <c r="C1426" s="59"/>
      <c r="D1426" s="59"/>
      <c r="E1426" s="59"/>
      <c r="F1426" s="59"/>
      <c r="G1426" s="59"/>
      <c r="H1426" s="59"/>
      <c r="I1426" s="59"/>
      <c r="J1426" s="59"/>
      <c r="K1426" s="59"/>
      <c r="L1426" s="59"/>
      <c r="M1426" s="59"/>
      <c r="N1426" s="59"/>
      <c r="O1426" s="59"/>
      <c r="P1426" s="59"/>
      <c r="Q1426" s="59"/>
      <c r="R1426" s="59"/>
      <c r="S1426" s="59"/>
      <c r="T1426" s="59"/>
      <c r="U1426" s="59"/>
      <c r="V1426" s="59"/>
      <c r="W1426" s="59"/>
      <c r="X1426" s="59"/>
      <c r="Y1426" s="59"/>
      <c r="Z1426" s="59"/>
      <c r="AA1426" s="59"/>
    </row>
    <row r="1427" spans="1:27" ht="40.35" customHeight="1" x14ac:dyDescent="0.25">
      <c r="A1427" s="59"/>
      <c r="B1427" s="59"/>
      <c r="C1427" s="59"/>
      <c r="D1427" s="59"/>
      <c r="E1427" s="59"/>
      <c r="F1427" s="59"/>
      <c r="G1427" s="59"/>
      <c r="H1427" s="59"/>
      <c r="I1427" s="59"/>
      <c r="J1427" s="59"/>
      <c r="K1427" s="59"/>
      <c r="L1427" s="59"/>
      <c r="M1427" s="59"/>
      <c r="N1427" s="59"/>
      <c r="O1427" s="59"/>
      <c r="P1427" s="59"/>
      <c r="Q1427" s="59"/>
      <c r="R1427" s="59"/>
      <c r="S1427" s="59"/>
      <c r="T1427" s="59"/>
      <c r="U1427" s="59"/>
      <c r="V1427" s="59"/>
      <c r="W1427" s="59"/>
      <c r="X1427" s="59"/>
      <c r="Y1427" s="59"/>
      <c r="Z1427" s="59"/>
      <c r="AA1427" s="59"/>
    </row>
    <row r="1428" spans="1:27" ht="40.35" customHeight="1" x14ac:dyDescent="0.25">
      <c r="A1428" s="59"/>
      <c r="B1428" s="59"/>
      <c r="C1428" s="59"/>
      <c r="D1428" s="59"/>
      <c r="E1428" s="59"/>
      <c r="F1428" s="59"/>
      <c r="G1428" s="59"/>
      <c r="H1428" s="59"/>
      <c r="I1428" s="59"/>
      <c r="J1428" s="59"/>
      <c r="K1428" s="59"/>
      <c r="L1428" s="59"/>
      <c r="M1428" s="59"/>
      <c r="N1428" s="59"/>
      <c r="O1428" s="59"/>
      <c r="P1428" s="59"/>
      <c r="Q1428" s="59"/>
      <c r="R1428" s="59"/>
      <c r="S1428" s="59"/>
      <c r="T1428" s="59"/>
      <c r="U1428" s="59"/>
      <c r="V1428" s="59"/>
      <c r="W1428" s="59"/>
      <c r="X1428" s="59"/>
      <c r="Y1428" s="59"/>
      <c r="Z1428" s="59"/>
      <c r="AA1428" s="59"/>
    </row>
    <row r="1429" spans="1:27" ht="40.35" customHeight="1" x14ac:dyDescent="0.25">
      <c r="A1429" s="59"/>
      <c r="B1429" s="59"/>
      <c r="C1429" s="59"/>
      <c r="D1429" s="59"/>
      <c r="E1429" s="59"/>
      <c r="F1429" s="59"/>
      <c r="G1429" s="59"/>
      <c r="H1429" s="59"/>
      <c r="I1429" s="59"/>
      <c r="J1429" s="59"/>
      <c r="K1429" s="59"/>
      <c r="L1429" s="59"/>
      <c r="M1429" s="59"/>
      <c r="N1429" s="59"/>
      <c r="O1429" s="59"/>
      <c r="P1429" s="59"/>
      <c r="Q1429" s="59"/>
      <c r="R1429" s="59"/>
      <c r="S1429" s="59"/>
      <c r="T1429" s="59"/>
      <c r="U1429" s="59"/>
      <c r="V1429" s="59"/>
      <c r="W1429" s="59"/>
      <c r="X1429" s="59"/>
      <c r="Y1429" s="59"/>
      <c r="Z1429" s="59"/>
      <c r="AA1429" s="59"/>
    </row>
    <row r="1430" spans="1:27" ht="40.35" customHeight="1" x14ac:dyDescent="0.25">
      <c r="A1430" s="59"/>
      <c r="B1430" s="59"/>
      <c r="C1430" s="59"/>
      <c r="D1430" s="59"/>
      <c r="E1430" s="59"/>
      <c r="F1430" s="59"/>
      <c r="G1430" s="59"/>
      <c r="H1430" s="59"/>
      <c r="I1430" s="59"/>
      <c r="J1430" s="59"/>
      <c r="K1430" s="59"/>
      <c r="L1430" s="59"/>
      <c r="M1430" s="59"/>
      <c r="N1430" s="59"/>
      <c r="O1430" s="59"/>
      <c r="P1430" s="59"/>
      <c r="Q1430" s="59"/>
      <c r="R1430" s="59"/>
      <c r="S1430" s="59"/>
      <c r="T1430" s="59"/>
      <c r="U1430" s="59"/>
      <c r="V1430" s="59"/>
      <c r="W1430" s="59"/>
      <c r="X1430" s="59"/>
      <c r="Y1430" s="59"/>
      <c r="Z1430" s="59"/>
      <c r="AA1430" s="59"/>
    </row>
    <row r="1431" spans="1:27" ht="40.35" customHeight="1" x14ac:dyDescent="0.25">
      <c r="A1431" s="59"/>
      <c r="B1431" s="59"/>
      <c r="C1431" s="59"/>
      <c r="D1431" s="59"/>
      <c r="E1431" s="59"/>
      <c r="F1431" s="59"/>
      <c r="G1431" s="59"/>
      <c r="H1431" s="59"/>
      <c r="I1431" s="59"/>
      <c r="J1431" s="59"/>
      <c r="K1431" s="59"/>
      <c r="L1431" s="59"/>
      <c r="M1431" s="59"/>
      <c r="N1431" s="59"/>
      <c r="O1431" s="59"/>
      <c r="P1431" s="59"/>
      <c r="Q1431" s="59"/>
      <c r="R1431" s="59"/>
      <c r="S1431" s="59"/>
      <c r="T1431" s="59"/>
      <c r="U1431" s="59"/>
      <c r="V1431" s="59"/>
      <c r="W1431" s="59"/>
      <c r="X1431" s="59"/>
      <c r="Y1431" s="59"/>
      <c r="Z1431" s="59"/>
      <c r="AA1431" s="59"/>
    </row>
    <row r="1432" spans="1:27" ht="40.35" customHeight="1" x14ac:dyDescent="0.25">
      <c r="A1432" s="59"/>
      <c r="B1432" s="59"/>
      <c r="C1432" s="59"/>
      <c r="D1432" s="59"/>
      <c r="E1432" s="59"/>
      <c r="F1432" s="59"/>
      <c r="G1432" s="59"/>
      <c r="H1432" s="59"/>
      <c r="I1432" s="59"/>
      <c r="J1432" s="59"/>
      <c r="K1432" s="59"/>
      <c r="L1432" s="59"/>
      <c r="M1432" s="59"/>
      <c r="N1432" s="59"/>
      <c r="O1432" s="59"/>
      <c r="P1432" s="59"/>
      <c r="Q1432" s="59"/>
      <c r="R1432" s="59"/>
      <c r="S1432" s="59"/>
      <c r="T1432" s="59"/>
      <c r="U1432" s="59"/>
      <c r="V1432" s="59"/>
      <c r="W1432" s="59"/>
      <c r="X1432" s="59"/>
      <c r="Y1432" s="59"/>
      <c r="Z1432" s="59"/>
      <c r="AA1432" s="59"/>
    </row>
    <row r="1433" spans="1:27" ht="40.35" customHeight="1" x14ac:dyDescent="0.25">
      <c r="A1433" s="59"/>
      <c r="B1433" s="59"/>
      <c r="C1433" s="59"/>
      <c r="D1433" s="59"/>
      <c r="E1433" s="59"/>
      <c r="F1433" s="59"/>
      <c r="G1433" s="59"/>
      <c r="H1433" s="59"/>
      <c r="I1433" s="59"/>
      <c r="J1433" s="59"/>
      <c r="K1433" s="59"/>
      <c r="L1433" s="59"/>
      <c r="M1433" s="59"/>
      <c r="N1433" s="59"/>
      <c r="O1433" s="59"/>
      <c r="P1433" s="59"/>
      <c r="Q1433" s="59"/>
      <c r="R1433" s="59"/>
      <c r="S1433" s="59"/>
      <c r="T1433" s="59"/>
      <c r="U1433" s="59"/>
      <c r="V1433" s="59"/>
      <c r="W1433" s="59"/>
      <c r="X1433" s="59"/>
      <c r="Y1433" s="59"/>
      <c r="Z1433" s="59"/>
      <c r="AA1433" s="59"/>
    </row>
    <row r="1434" spans="1:27" ht="40.35" customHeight="1" x14ac:dyDescent="0.25">
      <c r="A1434" s="59"/>
      <c r="B1434" s="59"/>
      <c r="C1434" s="59"/>
      <c r="D1434" s="59"/>
      <c r="E1434" s="59"/>
      <c r="F1434" s="59"/>
      <c r="G1434" s="59"/>
      <c r="H1434" s="59"/>
      <c r="I1434" s="59"/>
      <c r="J1434" s="59"/>
      <c r="K1434" s="59"/>
      <c r="L1434" s="59"/>
      <c r="M1434" s="59"/>
      <c r="N1434" s="59"/>
      <c r="O1434" s="59"/>
      <c r="P1434" s="59"/>
      <c r="Q1434" s="59"/>
      <c r="R1434" s="59"/>
      <c r="S1434" s="59"/>
      <c r="T1434" s="59"/>
      <c r="U1434" s="59"/>
      <c r="V1434" s="59"/>
      <c r="W1434" s="59"/>
      <c r="X1434" s="59"/>
      <c r="Y1434" s="59"/>
      <c r="Z1434" s="59"/>
      <c r="AA1434" s="59"/>
    </row>
    <row r="1435" spans="1:27" ht="40.35" customHeight="1" x14ac:dyDescent="0.25">
      <c r="A1435" s="59"/>
      <c r="B1435" s="59"/>
      <c r="C1435" s="59"/>
      <c r="D1435" s="59"/>
      <c r="E1435" s="59"/>
      <c r="F1435" s="59"/>
      <c r="G1435" s="59"/>
      <c r="H1435" s="59"/>
      <c r="I1435" s="59"/>
      <c r="J1435" s="59"/>
      <c r="K1435" s="59"/>
      <c r="L1435" s="59"/>
      <c r="M1435" s="59"/>
      <c r="N1435" s="59"/>
      <c r="O1435" s="59"/>
      <c r="P1435" s="59"/>
      <c r="Q1435" s="59"/>
      <c r="R1435" s="59"/>
      <c r="S1435" s="59"/>
      <c r="T1435" s="59"/>
      <c r="U1435" s="59"/>
      <c r="V1435" s="59"/>
      <c r="W1435" s="59"/>
      <c r="X1435" s="59"/>
      <c r="Y1435" s="59"/>
      <c r="Z1435" s="59"/>
      <c r="AA1435" s="59"/>
    </row>
    <row r="1436" spans="1:27" ht="40.35" customHeight="1" x14ac:dyDescent="0.25">
      <c r="A1436" s="59"/>
      <c r="B1436" s="59"/>
      <c r="C1436" s="59"/>
      <c r="D1436" s="59"/>
      <c r="E1436" s="59"/>
      <c r="F1436" s="59"/>
      <c r="G1436" s="59"/>
      <c r="H1436" s="59"/>
      <c r="I1436" s="59"/>
      <c r="J1436" s="59"/>
      <c r="K1436" s="59"/>
      <c r="L1436" s="59"/>
      <c r="M1436" s="59"/>
      <c r="N1436" s="59"/>
      <c r="O1436" s="59"/>
      <c r="P1436" s="59"/>
      <c r="Q1436" s="59"/>
      <c r="R1436" s="59"/>
      <c r="S1436" s="59"/>
      <c r="T1436" s="59"/>
      <c r="U1436" s="59"/>
      <c r="V1436" s="59"/>
      <c r="W1436" s="59"/>
      <c r="X1436" s="59"/>
      <c r="Y1436" s="59"/>
      <c r="Z1436" s="59"/>
      <c r="AA1436" s="59"/>
    </row>
    <row r="1437" spans="1:27" ht="40.35" customHeight="1" x14ac:dyDescent="0.25">
      <c r="A1437" s="59"/>
      <c r="B1437" s="59"/>
      <c r="C1437" s="59"/>
      <c r="D1437" s="59"/>
      <c r="E1437" s="59"/>
      <c r="F1437" s="59"/>
      <c r="G1437" s="59"/>
      <c r="H1437" s="59"/>
      <c r="I1437" s="59"/>
      <c r="J1437" s="59"/>
      <c r="K1437" s="59"/>
      <c r="L1437" s="59"/>
      <c r="M1437" s="59"/>
      <c r="N1437" s="59"/>
      <c r="O1437" s="59"/>
      <c r="P1437" s="59"/>
      <c r="Q1437" s="59"/>
      <c r="R1437" s="59"/>
      <c r="S1437" s="59"/>
      <c r="T1437" s="59"/>
      <c r="U1437" s="59"/>
      <c r="V1437" s="59"/>
      <c r="W1437" s="59"/>
      <c r="X1437" s="59"/>
      <c r="Y1437" s="59"/>
      <c r="Z1437" s="59"/>
      <c r="AA1437" s="59"/>
    </row>
    <row r="1438" spans="1:27" ht="40.35" customHeight="1" x14ac:dyDescent="0.25">
      <c r="A1438" s="59"/>
      <c r="B1438" s="59"/>
      <c r="C1438" s="59"/>
      <c r="D1438" s="59"/>
      <c r="E1438" s="59"/>
      <c r="F1438" s="59"/>
      <c r="G1438" s="59"/>
      <c r="H1438" s="59"/>
      <c r="I1438" s="59"/>
      <c r="J1438" s="59"/>
      <c r="K1438" s="59"/>
      <c r="L1438" s="59"/>
      <c r="M1438" s="59"/>
      <c r="N1438" s="59"/>
      <c r="O1438" s="59"/>
      <c r="P1438" s="59"/>
      <c r="Q1438" s="59"/>
      <c r="R1438" s="59"/>
      <c r="S1438" s="59"/>
      <c r="T1438" s="59"/>
      <c r="U1438" s="59"/>
      <c r="V1438" s="59"/>
      <c r="W1438" s="59"/>
      <c r="X1438" s="59"/>
      <c r="Y1438" s="59"/>
      <c r="Z1438" s="59"/>
      <c r="AA1438" s="59"/>
    </row>
    <row r="1439" spans="1:27" ht="40.35" customHeight="1" x14ac:dyDescent="0.25">
      <c r="A1439" s="59"/>
      <c r="B1439" s="59"/>
      <c r="C1439" s="59"/>
      <c r="D1439" s="59"/>
      <c r="E1439" s="59"/>
      <c r="F1439" s="59"/>
      <c r="G1439" s="59"/>
      <c r="H1439" s="59"/>
      <c r="I1439" s="59"/>
      <c r="J1439" s="59"/>
      <c r="K1439" s="59"/>
      <c r="L1439" s="59"/>
      <c r="M1439" s="59"/>
      <c r="N1439" s="59"/>
      <c r="O1439" s="59"/>
      <c r="P1439" s="59"/>
      <c r="Q1439" s="59"/>
      <c r="R1439" s="59"/>
      <c r="S1439" s="59"/>
      <c r="T1439" s="59"/>
      <c r="U1439" s="59"/>
      <c r="V1439" s="59"/>
      <c r="W1439" s="59"/>
      <c r="X1439" s="59"/>
      <c r="Y1439" s="59"/>
      <c r="Z1439" s="59"/>
      <c r="AA1439" s="59"/>
    </row>
    <row r="1440" spans="1:27" ht="40.35" customHeight="1" x14ac:dyDescent="0.25">
      <c r="A1440" s="59"/>
      <c r="B1440" s="59"/>
      <c r="C1440" s="59"/>
      <c r="D1440" s="59"/>
      <c r="E1440" s="59"/>
      <c r="F1440" s="59"/>
      <c r="G1440" s="59"/>
      <c r="H1440" s="59"/>
      <c r="I1440" s="59"/>
      <c r="J1440" s="59"/>
      <c r="K1440" s="59"/>
      <c r="L1440" s="59"/>
      <c r="M1440" s="59"/>
      <c r="N1440" s="59"/>
      <c r="O1440" s="59"/>
      <c r="P1440" s="59"/>
      <c r="Q1440" s="59"/>
      <c r="R1440" s="59"/>
      <c r="S1440" s="59"/>
      <c r="T1440" s="59"/>
      <c r="U1440" s="59"/>
      <c r="V1440" s="59"/>
      <c r="W1440" s="59"/>
      <c r="X1440" s="59"/>
      <c r="Y1440" s="59"/>
      <c r="Z1440" s="59"/>
      <c r="AA1440" s="59"/>
    </row>
    <row r="1441" spans="1:27" ht="40.35" customHeight="1" x14ac:dyDescent="0.25">
      <c r="A1441" s="59"/>
      <c r="B1441" s="59"/>
      <c r="C1441" s="59"/>
      <c r="D1441" s="59"/>
      <c r="E1441" s="59"/>
      <c r="F1441" s="59"/>
      <c r="G1441" s="59"/>
      <c r="H1441" s="59"/>
      <c r="I1441" s="59"/>
      <c r="J1441" s="59"/>
      <c r="K1441" s="59"/>
      <c r="L1441" s="59"/>
      <c r="M1441" s="59"/>
      <c r="N1441" s="59"/>
      <c r="O1441" s="59"/>
      <c r="P1441" s="59"/>
      <c r="Q1441" s="59"/>
      <c r="R1441" s="59"/>
      <c r="S1441" s="59"/>
      <c r="T1441" s="59"/>
      <c r="U1441" s="59"/>
      <c r="V1441" s="59"/>
      <c r="W1441" s="59"/>
      <c r="X1441" s="59"/>
      <c r="Y1441" s="59"/>
      <c r="Z1441" s="59"/>
      <c r="AA1441" s="59"/>
    </row>
    <row r="1442" spans="1:27" ht="40.35" customHeight="1" x14ac:dyDescent="0.25">
      <c r="A1442" s="59"/>
      <c r="B1442" s="59"/>
      <c r="C1442" s="59"/>
      <c r="D1442" s="59"/>
      <c r="E1442" s="59"/>
      <c r="F1442" s="59"/>
      <c r="G1442" s="59"/>
      <c r="H1442" s="59"/>
      <c r="I1442" s="59"/>
      <c r="J1442" s="59"/>
      <c r="K1442" s="59"/>
      <c r="L1442" s="59"/>
      <c r="M1442" s="59"/>
      <c r="N1442" s="59"/>
      <c r="O1442" s="59"/>
      <c r="P1442" s="59"/>
      <c r="Q1442" s="59"/>
      <c r="R1442" s="59"/>
      <c r="S1442" s="59"/>
      <c r="T1442" s="59"/>
      <c r="U1442" s="59"/>
      <c r="V1442" s="59"/>
      <c r="W1442" s="59"/>
      <c r="X1442" s="59"/>
      <c r="Y1442" s="59"/>
      <c r="Z1442" s="59"/>
      <c r="AA1442" s="59"/>
    </row>
    <row r="1443" spans="1:27" ht="40.35" customHeight="1" x14ac:dyDescent="0.25">
      <c r="A1443" s="59"/>
      <c r="B1443" s="59"/>
      <c r="C1443" s="59"/>
      <c r="D1443" s="59"/>
      <c r="E1443" s="59"/>
      <c r="F1443" s="59"/>
      <c r="G1443" s="59"/>
      <c r="H1443" s="59"/>
      <c r="I1443" s="59"/>
      <c r="J1443" s="59"/>
      <c r="K1443" s="59"/>
      <c r="L1443" s="59"/>
      <c r="M1443" s="59"/>
      <c r="N1443" s="59"/>
      <c r="O1443" s="59"/>
      <c r="P1443" s="59"/>
      <c r="Q1443" s="59"/>
      <c r="R1443" s="59"/>
      <c r="S1443" s="59"/>
      <c r="T1443" s="59"/>
      <c r="U1443" s="59"/>
      <c r="V1443" s="59"/>
      <c r="W1443" s="59"/>
      <c r="X1443" s="59"/>
      <c r="Y1443" s="59"/>
      <c r="Z1443" s="59"/>
      <c r="AA1443" s="59"/>
    </row>
    <row r="1444" spans="1:27" ht="40.35" customHeight="1" x14ac:dyDescent="0.25">
      <c r="A1444" s="59"/>
      <c r="B1444" s="59"/>
      <c r="C1444" s="59"/>
      <c r="D1444" s="59"/>
      <c r="E1444" s="59"/>
      <c r="F1444" s="59"/>
      <c r="G1444" s="59"/>
      <c r="H1444" s="59"/>
      <c r="I1444" s="59"/>
      <c r="J1444" s="59"/>
      <c r="K1444" s="59"/>
      <c r="L1444" s="59"/>
      <c r="M1444" s="59"/>
      <c r="N1444" s="59"/>
      <c r="O1444" s="59"/>
      <c r="P1444" s="59"/>
      <c r="Q1444" s="59"/>
      <c r="R1444" s="59"/>
      <c r="S1444" s="59"/>
      <c r="T1444" s="59"/>
      <c r="U1444" s="59"/>
      <c r="V1444" s="59"/>
      <c r="W1444" s="59"/>
      <c r="X1444" s="59"/>
      <c r="Y1444" s="59"/>
      <c r="Z1444" s="59"/>
      <c r="AA1444" s="59"/>
    </row>
    <row r="1445" spans="1:27" ht="40.35" customHeight="1" x14ac:dyDescent="0.25">
      <c r="A1445" s="59"/>
      <c r="B1445" s="59"/>
      <c r="C1445" s="59"/>
      <c r="D1445" s="59"/>
      <c r="E1445" s="59"/>
      <c r="F1445" s="59"/>
      <c r="G1445" s="59"/>
      <c r="H1445" s="59"/>
      <c r="I1445" s="59"/>
      <c r="J1445" s="59"/>
      <c r="K1445" s="59"/>
      <c r="L1445" s="59"/>
      <c r="M1445" s="59"/>
      <c r="N1445" s="59"/>
      <c r="O1445" s="59"/>
      <c r="P1445" s="59"/>
      <c r="Q1445" s="59"/>
      <c r="R1445" s="59"/>
      <c r="S1445" s="59"/>
      <c r="T1445" s="59"/>
      <c r="U1445" s="59"/>
      <c r="V1445" s="59"/>
      <c r="W1445" s="59"/>
      <c r="X1445" s="59"/>
      <c r="Y1445" s="59"/>
      <c r="Z1445" s="59"/>
      <c r="AA1445" s="59"/>
    </row>
    <row r="1446" spans="1:27" ht="40.35" customHeight="1" x14ac:dyDescent="0.25">
      <c r="A1446" s="59"/>
      <c r="B1446" s="59"/>
      <c r="C1446" s="59"/>
      <c r="D1446" s="59"/>
      <c r="E1446" s="59"/>
      <c r="F1446" s="59"/>
      <c r="G1446" s="59"/>
      <c r="H1446" s="59"/>
      <c r="I1446" s="59"/>
      <c r="J1446" s="59"/>
      <c r="K1446" s="59"/>
      <c r="L1446" s="59"/>
      <c r="M1446" s="59"/>
      <c r="N1446" s="59"/>
      <c r="O1446" s="59"/>
      <c r="P1446" s="59"/>
      <c r="Q1446" s="59"/>
      <c r="R1446" s="59"/>
      <c r="S1446" s="59"/>
      <c r="T1446" s="59"/>
      <c r="U1446" s="59"/>
      <c r="V1446" s="59"/>
      <c r="W1446" s="59"/>
      <c r="X1446" s="59"/>
      <c r="Y1446" s="59"/>
      <c r="Z1446" s="59"/>
      <c r="AA1446" s="59"/>
    </row>
    <row r="1447" spans="1:27" ht="40.35" customHeight="1" x14ac:dyDescent="0.25">
      <c r="A1447" s="59"/>
      <c r="B1447" s="59"/>
      <c r="C1447" s="59"/>
      <c r="D1447" s="59"/>
      <c r="E1447" s="59"/>
      <c r="F1447" s="59"/>
      <c r="G1447" s="59"/>
      <c r="H1447" s="59"/>
      <c r="I1447" s="59"/>
      <c r="J1447" s="59"/>
      <c r="K1447" s="59"/>
      <c r="L1447" s="59"/>
      <c r="M1447" s="59"/>
      <c r="N1447" s="59"/>
      <c r="O1447" s="59"/>
      <c r="P1447" s="59"/>
      <c r="Q1447" s="59"/>
      <c r="R1447" s="59"/>
      <c r="S1447" s="59"/>
      <c r="T1447" s="59"/>
      <c r="U1447" s="59"/>
      <c r="V1447" s="59"/>
      <c r="W1447" s="59"/>
      <c r="X1447" s="59"/>
      <c r="Y1447" s="59"/>
      <c r="Z1447" s="59"/>
      <c r="AA1447" s="59"/>
    </row>
    <row r="1448" spans="1:27" ht="40.35" customHeight="1" x14ac:dyDescent="0.25">
      <c r="A1448" s="59"/>
      <c r="B1448" s="59"/>
      <c r="C1448" s="59"/>
      <c r="D1448" s="59"/>
      <c r="E1448" s="59"/>
      <c r="F1448" s="59"/>
      <c r="G1448" s="59"/>
      <c r="H1448" s="59"/>
      <c r="I1448" s="59"/>
      <c r="J1448" s="59"/>
      <c r="K1448" s="59"/>
      <c r="L1448" s="59"/>
      <c r="M1448" s="59"/>
      <c r="N1448" s="59"/>
      <c r="O1448" s="59"/>
      <c r="P1448" s="59"/>
      <c r="Q1448" s="59"/>
      <c r="R1448" s="59"/>
      <c r="S1448" s="59"/>
      <c r="T1448" s="59"/>
      <c r="U1448" s="59"/>
      <c r="V1448" s="59"/>
      <c r="W1448" s="59"/>
      <c r="X1448" s="59"/>
      <c r="Y1448" s="59"/>
      <c r="Z1448" s="59"/>
      <c r="AA1448" s="59"/>
    </row>
    <row r="1449" spans="1:27" ht="40.35" customHeight="1" x14ac:dyDescent="0.25">
      <c r="A1449" s="59"/>
      <c r="B1449" s="59"/>
      <c r="C1449" s="59"/>
      <c r="D1449" s="59"/>
      <c r="E1449" s="59"/>
      <c r="F1449" s="59"/>
      <c r="G1449" s="59"/>
      <c r="H1449" s="59"/>
      <c r="I1449" s="59"/>
      <c r="J1449" s="59"/>
      <c r="K1449" s="59"/>
      <c r="L1449" s="59"/>
      <c r="M1449" s="59"/>
      <c r="N1449" s="59"/>
      <c r="O1449" s="59"/>
      <c r="P1449" s="59"/>
      <c r="Q1449" s="59"/>
      <c r="R1449" s="59"/>
      <c r="S1449" s="59"/>
      <c r="T1449" s="59"/>
      <c r="U1449" s="59"/>
      <c r="V1449" s="59"/>
      <c r="W1449" s="59"/>
      <c r="X1449" s="59"/>
      <c r="Y1449" s="59"/>
      <c r="Z1449" s="59"/>
      <c r="AA1449" s="59"/>
    </row>
    <row r="1450" spans="1:27" ht="40.35" customHeight="1" x14ac:dyDescent="0.25">
      <c r="A1450" s="59"/>
      <c r="B1450" s="59"/>
      <c r="C1450" s="59"/>
      <c r="D1450" s="59"/>
      <c r="E1450" s="59"/>
      <c r="F1450" s="59"/>
      <c r="G1450" s="59"/>
      <c r="H1450" s="59"/>
      <c r="I1450" s="59"/>
      <c r="J1450" s="59"/>
      <c r="K1450" s="59"/>
      <c r="L1450" s="59"/>
      <c r="M1450" s="59"/>
      <c r="N1450" s="59"/>
      <c r="O1450" s="59"/>
      <c r="P1450" s="59"/>
      <c r="Q1450" s="59"/>
      <c r="R1450" s="59"/>
      <c r="S1450" s="59"/>
      <c r="T1450" s="59"/>
      <c r="U1450" s="59"/>
      <c r="V1450" s="59"/>
      <c r="W1450" s="59"/>
      <c r="X1450" s="59"/>
      <c r="Y1450" s="59"/>
      <c r="Z1450" s="59"/>
      <c r="AA1450" s="59"/>
    </row>
    <row r="1451" spans="1:27" ht="40.35" customHeight="1" x14ac:dyDescent="0.25">
      <c r="A1451" s="59"/>
      <c r="B1451" s="59"/>
      <c r="C1451" s="59"/>
      <c r="D1451" s="59"/>
      <c r="E1451" s="59"/>
      <c r="F1451" s="59"/>
      <c r="G1451" s="59"/>
      <c r="H1451" s="59"/>
      <c r="I1451" s="59"/>
      <c r="J1451" s="59"/>
      <c r="K1451" s="59"/>
      <c r="L1451" s="59"/>
      <c r="M1451" s="59"/>
      <c r="N1451" s="59"/>
      <c r="O1451" s="59"/>
      <c r="P1451" s="59"/>
      <c r="Q1451" s="59"/>
      <c r="R1451" s="59"/>
      <c r="S1451" s="59"/>
      <c r="T1451" s="59"/>
      <c r="U1451" s="59"/>
      <c r="V1451" s="59"/>
      <c r="W1451" s="59"/>
      <c r="X1451" s="59"/>
      <c r="Y1451" s="59"/>
      <c r="Z1451" s="59"/>
      <c r="AA1451" s="59"/>
    </row>
    <row r="1452" spans="1:27" ht="40.35" customHeight="1" x14ac:dyDescent="0.25">
      <c r="A1452" s="59"/>
      <c r="B1452" s="59"/>
      <c r="C1452" s="59"/>
      <c r="D1452" s="59"/>
      <c r="E1452" s="59"/>
      <c r="F1452" s="59"/>
      <c r="G1452" s="59"/>
      <c r="H1452" s="59"/>
      <c r="I1452" s="59"/>
      <c r="J1452" s="59"/>
      <c r="K1452" s="59"/>
      <c r="L1452" s="59"/>
      <c r="M1452" s="59"/>
      <c r="N1452" s="59"/>
      <c r="O1452" s="59"/>
      <c r="P1452" s="59"/>
      <c r="Q1452" s="59"/>
      <c r="R1452" s="59"/>
      <c r="S1452" s="59"/>
      <c r="T1452" s="59"/>
      <c r="U1452" s="59"/>
      <c r="V1452" s="59"/>
      <c r="W1452" s="59"/>
      <c r="X1452" s="59"/>
      <c r="Y1452" s="59"/>
      <c r="Z1452" s="59"/>
      <c r="AA1452" s="59"/>
    </row>
    <row r="1453" spans="1:27" ht="40.35" customHeight="1" x14ac:dyDescent="0.25">
      <c r="A1453" s="59"/>
      <c r="B1453" s="59"/>
      <c r="C1453" s="59"/>
      <c r="D1453" s="59"/>
      <c r="E1453" s="59"/>
      <c r="F1453" s="59"/>
      <c r="G1453" s="59"/>
      <c r="H1453" s="59"/>
      <c r="I1453" s="59"/>
      <c r="J1453" s="59"/>
      <c r="K1453" s="59"/>
      <c r="L1453" s="59"/>
      <c r="M1453" s="59"/>
      <c r="N1453" s="59"/>
      <c r="O1453" s="59"/>
      <c r="P1453" s="59"/>
      <c r="Q1453" s="59"/>
      <c r="R1453" s="59"/>
      <c r="S1453" s="59"/>
      <c r="T1453" s="59"/>
      <c r="U1453" s="59"/>
      <c r="V1453" s="59"/>
      <c r="W1453" s="59"/>
      <c r="X1453" s="59"/>
      <c r="Y1453" s="59"/>
      <c r="Z1453" s="59"/>
      <c r="AA1453" s="59"/>
    </row>
    <row r="1454" spans="1:27" ht="40.35" customHeight="1" x14ac:dyDescent="0.25">
      <c r="A1454" s="59"/>
      <c r="B1454" s="59"/>
      <c r="C1454" s="59"/>
      <c r="D1454" s="59"/>
      <c r="E1454" s="59"/>
      <c r="F1454" s="59"/>
      <c r="G1454" s="59"/>
      <c r="H1454" s="59"/>
      <c r="I1454" s="59"/>
      <c r="J1454" s="59"/>
      <c r="K1454" s="59"/>
      <c r="L1454" s="59"/>
      <c r="M1454" s="59"/>
      <c r="N1454" s="59"/>
      <c r="O1454" s="59"/>
      <c r="P1454" s="59"/>
      <c r="Q1454" s="59"/>
      <c r="R1454" s="59"/>
      <c r="S1454" s="59"/>
      <c r="T1454" s="59"/>
      <c r="U1454" s="59"/>
      <c r="V1454" s="59"/>
      <c r="W1454" s="59"/>
      <c r="X1454" s="59"/>
      <c r="Y1454" s="59"/>
      <c r="Z1454" s="59"/>
      <c r="AA1454" s="59"/>
    </row>
    <row r="1455" spans="1:27" ht="40.35" customHeight="1" x14ac:dyDescent="0.25">
      <c r="A1455" s="59"/>
      <c r="B1455" s="59"/>
      <c r="C1455" s="59"/>
      <c r="D1455" s="59"/>
      <c r="E1455" s="59"/>
      <c r="F1455" s="59"/>
      <c r="G1455" s="59"/>
      <c r="H1455" s="59"/>
      <c r="I1455" s="59"/>
      <c r="J1455" s="59"/>
      <c r="K1455" s="59"/>
      <c r="L1455" s="59"/>
      <c r="M1455" s="59"/>
      <c r="N1455" s="59"/>
      <c r="O1455" s="59"/>
      <c r="P1455" s="59"/>
      <c r="Q1455" s="59"/>
      <c r="R1455" s="59"/>
      <c r="S1455" s="59"/>
      <c r="T1455" s="59"/>
      <c r="U1455" s="59"/>
      <c r="V1455" s="59"/>
      <c r="W1455" s="59"/>
      <c r="X1455" s="59"/>
      <c r="Y1455" s="59"/>
      <c r="Z1455" s="59"/>
      <c r="AA1455" s="59"/>
    </row>
    <row r="1456" spans="1:27" ht="40.35" customHeight="1" x14ac:dyDescent="0.25">
      <c r="A1456" s="59"/>
      <c r="B1456" s="59"/>
      <c r="C1456" s="59"/>
      <c r="D1456" s="59"/>
      <c r="E1456" s="59"/>
      <c r="F1456" s="59"/>
      <c r="G1456" s="59"/>
      <c r="H1456" s="59"/>
      <c r="I1456" s="59"/>
      <c r="J1456" s="59"/>
      <c r="K1456" s="59"/>
      <c r="L1456" s="59"/>
      <c r="M1456" s="59"/>
      <c r="N1456" s="59"/>
      <c r="O1456" s="59"/>
      <c r="P1456" s="59"/>
      <c r="Q1456" s="59"/>
      <c r="R1456" s="59"/>
      <c r="S1456" s="59"/>
      <c r="T1456" s="59"/>
      <c r="U1456" s="59"/>
      <c r="V1456" s="59"/>
      <c r="W1456" s="59"/>
      <c r="X1456" s="59"/>
      <c r="Y1456" s="59"/>
      <c r="Z1456" s="59"/>
      <c r="AA1456" s="59"/>
    </row>
    <row r="1457" spans="1:27" ht="40.35" customHeight="1" x14ac:dyDescent="0.25">
      <c r="A1457" s="59"/>
      <c r="B1457" s="59"/>
      <c r="C1457" s="59"/>
      <c r="D1457" s="59"/>
      <c r="E1457" s="59"/>
      <c r="F1457" s="59"/>
      <c r="G1457" s="59"/>
      <c r="H1457" s="59"/>
      <c r="I1457" s="59"/>
      <c r="J1457" s="59"/>
      <c r="K1457" s="59"/>
      <c r="L1457" s="59"/>
      <c r="M1457" s="59"/>
      <c r="N1457" s="59"/>
      <c r="O1457" s="59"/>
      <c r="P1457" s="59"/>
      <c r="Q1457" s="59"/>
      <c r="R1457" s="59"/>
      <c r="S1457" s="59"/>
      <c r="T1457" s="59"/>
      <c r="U1457" s="59"/>
      <c r="V1457" s="59"/>
      <c r="W1457" s="59"/>
      <c r="X1457" s="59"/>
      <c r="Y1457" s="59"/>
      <c r="Z1457" s="59"/>
      <c r="AA1457" s="59"/>
    </row>
    <row r="1458" spans="1:27" ht="40.35" customHeight="1" x14ac:dyDescent="0.25">
      <c r="A1458" s="59"/>
      <c r="B1458" s="59"/>
      <c r="C1458" s="59"/>
      <c r="D1458" s="59"/>
      <c r="E1458" s="59"/>
      <c r="F1458" s="59"/>
      <c r="G1458" s="59"/>
      <c r="H1458" s="59"/>
      <c r="I1458" s="59"/>
      <c r="J1458" s="59"/>
      <c r="K1458" s="59"/>
      <c r="L1458" s="59"/>
      <c r="M1458" s="59"/>
      <c r="N1458" s="59"/>
      <c r="O1458" s="59"/>
      <c r="P1458" s="59"/>
      <c r="Q1458" s="59"/>
      <c r="R1458" s="59"/>
      <c r="S1458" s="59"/>
      <c r="T1458" s="59"/>
      <c r="U1458" s="59"/>
      <c r="V1458" s="59"/>
      <c r="W1458" s="59"/>
      <c r="X1458" s="59"/>
      <c r="Y1458" s="59"/>
      <c r="Z1458" s="59"/>
      <c r="AA1458" s="59"/>
    </row>
    <row r="1459" spans="1:27" ht="40.35" customHeight="1" x14ac:dyDescent="0.25">
      <c r="A1459" s="59"/>
      <c r="B1459" s="59"/>
      <c r="C1459" s="59"/>
      <c r="D1459" s="59"/>
      <c r="E1459" s="59"/>
      <c r="F1459" s="59"/>
      <c r="G1459" s="59"/>
      <c r="H1459" s="59"/>
      <c r="I1459" s="59"/>
      <c r="J1459" s="59"/>
      <c r="K1459" s="59"/>
      <c r="L1459" s="59"/>
      <c r="M1459" s="59"/>
      <c r="N1459" s="59"/>
      <c r="O1459" s="59"/>
      <c r="P1459" s="59"/>
      <c r="Q1459" s="59"/>
      <c r="R1459" s="59"/>
      <c r="S1459" s="59"/>
      <c r="T1459" s="59"/>
      <c r="U1459" s="59"/>
      <c r="V1459" s="59"/>
      <c r="W1459" s="59"/>
      <c r="X1459" s="59"/>
      <c r="Y1459" s="59"/>
      <c r="Z1459" s="59"/>
      <c r="AA1459" s="59"/>
    </row>
    <row r="1460" spans="1:27" ht="40.35" customHeight="1" x14ac:dyDescent="0.25">
      <c r="A1460" s="59"/>
      <c r="B1460" s="59"/>
      <c r="C1460" s="59"/>
      <c r="D1460" s="59"/>
      <c r="E1460" s="59"/>
      <c r="F1460" s="59"/>
      <c r="G1460" s="59"/>
      <c r="H1460" s="59"/>
      <c r="I1460" s="59"/>
      <c r="J1460" s="59"/>
      <c r="K1460" s="59"/>
      <c r="L1460" s="59"/>
      <c r="M1460" s="59"/>
      <c r="N1460" s="59"/>
      <c r="O1460" s="59"/>
      <c r="P1460" s="59"/>
      <c r="Q1460" s="59"/>
      <c r="R1460" s="59"/>
      <c r="S1460" s="59"/>
      <c r="T1460" s="59"/>
      <c r="U1460" s="59"/>
      <c r="V1460" s="59"/>
      <c r="W1460" s="59"/>
      <c r="X1460" s="59"/>
      <c r="Y1460" s="59"/>
      <c r="Z1460" s="59"/>
      <c r="AA1460" s="59"/>
    </row>
    <row r="1461" spans="1:27" ht="40.35" customHeight="1" x14ac:dyDescent="0.25">
      <c r="A1461" s="59"/>
      <c r="B1461" s="59"/>
      <c r="C1461" s="59"/>
      <c r="D1461" s="59"/>
      <c r="E1461" s="59"/>
      <c r="F1461" s="59"/>
      <c r="G1461" s="59"/>
      <c r="H1461" s="59"/>
      <c r="I1461" s="59"/>
      <c r="J1461" s="59"/>
      <c r="K1461" s="59"/>
      <c r="L1461" s="59"/>
      <c r="M1461" s="59"/>
      <c r="N1461" s="59"/>
      <c r="O1461" s="59"/>
      <c r="P1461" s="59"/>
      <c r="Q1461" s="59"/>
      <c r="R1461" s="59"/>
      <c r="S1461" s="59"/>
      <c r="T1461" s="59"/>
      <c r="U1461" s="59"/>
      <c r="V1461" s="59"/>
      <c r="W1461" s="59"/>
      <c r="X1461" s="59"/>
      <c r="Y1461" s="59"/>
      <c r="Z1461" s="59"/>
      <c r="AA1461" s="59"/>
    </row>
    <row r="1462" spans="1:27" ht="40.35" customHeight="1" x14ac:dyDescent="0.25">
      <c r="A1462" s="59"/>
      <c r="B1462" s="59"/>
      <c r="C1462" s="59"/>
      <c r="D1462" s="59"/>
      <c r="E1462" s="59"/>
      <c r="F1462" s="59"/>
      <c r="G1462" s="59"/>
      <c r="H1462" s="59"/>
      <c r="I1462" s="59"/>
      <c r="J1462" s="59"/>
      <c r="K1462" s="59"/>
      <c r="L1462" s="59"/>
      <c r="M1462" s="59"/>
      <c r="N1462" s="59"/>
      <c r="O1462" s="59"/>
      <c r="P1462" s="59"/>
      <c r="Q1462" s="59"/>
      <c r="R1462" s="59"/>
      <c r="S1462" s="59"/>
      <c r="T1462" s="59"/>
      <c r="U1462" s="59"/>
      <c r="V1462" s="59"/>
      <c r="W1462" s="59"/>
      <c r="X1462" s="59"/>
      <c r="Y1462" s="59"/>
      <c r="Z1462" s="59"/>
      <c r="AA1462" s="59"/>
    </row>
    <row r="1463" spans="1:27" ht="40.35" customHeight="1" x14ac:dyDescent="0.25">
      <c r="A1463" s="59"/>
      <c r="B1463" s="59"/>
      <c r="C1463" s="59"/>
      <c r="D1463" s="59"/>
      <c r="E1463" s="59"/>
      <c r="F1463" s="59"/>
      <c r="G1463" s="59"/>
      <c r="H1463" s="59"/>
      <c r="I1463" s="59"/>
      <c r="J1463" s="59"/>
      <c r="K1463" s="59"/>
      <c r="L1463" s="59"/>
      <c r="M1463" s="59"/>
      <c r="N1463" s="59"/>
      <c r="O1463" s="59"/>
      <c r="P1463" s="59"/>
      <c r="Q1463" s="59"/>
      <c r="R1463" s="59"/>
      <c r="S1463" s="59"/>
      <c r="T1463" s="59"/>
      <c r="U1463" s="59"/>
      <c r="V1463" s="59"/>
      <c r="W1463" s="59"/>
      <c r="X1463" s="59"/>
      <c r="Y1463" s="59"/>
      <c r="Z1463" s="59"/>
      <c r="AA1463" s="59"/>
    </row>
    <row r="1464" spans="1:27" ht="40.35" customHeight="1" x14ac:dyDescent="0.25">
      <c r="A1464" s="59"/>
      <c r="B1464" s="59"/>
      <c r="C1464" s="59"/>
      <c r="D1464" s="59"/>
      <c r="E1464" s="59"/>
      <c r="F1464" s="59"/>
      <c r="G1464" s="59"/>
      <c r="H1464" s="59"/>
      <c r="I1464" s="59"/>
      <c r="J1464" s="59"/>
      <c r="K1464" s="59"/>
      <c r="L1464" s="59"/>
      <c r="M1464" s="59"/>
      <c r="N1464" s="59"/>
      <c r="O1464" s="59"/>
      <c r="P1464" s="59"/>
      <c r="Q1464" s="59"/>
      <c r="R1464" s="59"/>
      <c r="S1464" s="59"/>
      <c r="T1464" s="59"/>
      <c r="U1464" s="59"/>
      <c r="V1464" s="59"/>
      <c r="W1464" s="59"/>
      <c r="X1464" s="59"/>
      <c r="Y1464" s="59"/>
      <c r="Z1464" s="59"/>
      <c r="AA1464" s="59"/>
    </row>
    <row r="1465" spans="1:27" ht="40.35" customHeight="1" x14ac:dyDescent="0.25">
      <c r="A1465" s="59"/>
      <c r="B1465" s="59"/>
      <c r="C1465" s="59"/>
      <c r="D1465" s="59"/>
      <c r="E1465" s="59"/>
      <c r="F1465" s="59"/>
      <c r="G1465" s="59"/>
      <c r="H1465" s="59"/>
      <c r="I1465" s="59"/>
      <c r="J1465" s="59"/>
      <c r="K1465" s="59"/>
      <c r="L1465" s="59"/>
      <c r="M1465" s="59"/>
      <c r="N1465" s="59"/>
      <c r="O1465" s="59"/>
      <c r="P1465" s="59"/>
      <c r="Q1465" s="59"/>
      <c r="R1465" s="59"/>
      <c r="S1465" s="59"/>
      <c r="T1465" s="59"/>
      <c r="U1465" s="59"/>
      <c r="V1465" s="59"/>
      <c r="W1465" s="59"/>
      <c r="X1465" s="59"/>
      <c r="Y1465" s="59"/>
      <c r="Z1465" s="59"/>
      <c r="AA1465" s="59"/>
    </row>
    <row r="1466" spans="1:27" ht="40.35" customHeight="1" x14ac:dyDescent="0.25">
      <c r="A1466" s="59"/>
      <c r="B1466" s="59"/>
      <c r="C1466" s="59"/>
      <c r="D1466" s="59"/>
      <c r="E1466" s="59"/>
      <c r="F1466" s="59"/>
      <c r="G1466" s="59"/>
      <c r="H1466" s="59"/>
      <c r="I1466" s="59"/>
      <c r="J1466" s="59"/>
      <c r="K1466" s="59"/>
      <c r="L1466" s="59"/>
      <c r="M1466" s="59"/>
      <c r="N1466" s="59"/>
      <c r="O1466" s="59"/>
      <c r="P1466" s="59"/>
      <c r="Q1466" s="59"/>
      <c r="R1466" s="59"/>
      <c r="S1466" s="59"/>
      <c r="T1466" s="59"/>
      <c r="U1466" s="59"/>
      <c r="V1466" s="59"/>
      <c r="W1466" s="59"/>
      <c r="X1466" s="59"/>
      <c r="Y1466" s="59"/>
      <c r="Z1466" s="59"/>
      <c r="AA1466" s="59"/>
    </row>
    <row r="1467" spans="1:27" ht="40.35" customHeight="1" x14ac:dyDescent="0.25">
      <c r="A1467" s="59"/>
      <c r="B1467" s="59"/>
      <c r="C1467" s="59"/>
      <c r="D1467" s="59"/>
      <c r="E1467" s="59"/>
      <c r="F1467" s="59"/>
      <c r="G1467" s="59"/>
      <c r="H1467" s="59"/>
      <c r="I1467" s="59"/>
      <c r="J1467" s="59"/>
      <c r="K1467" s="59"/>
      <c r="L1467" s="59"/>
      <c r="M1467" s="59"/>
      <c r="N1467" s="59"/>
      <c r="O1467" s="59"/>
      <c r="P1467" s="59"/>
      <c r="Q1467" s="59"/>
      <c r="R1467" s="59"/>
      <c r="S1467" s="59"/>
      <c r="T1467" s="59"/>
      <c r="U1467" s="59"/>
      <c r="V1467" s="59"/>
      <c r="W1467" s="59"/>
      <c r="X1467" s="59"/>
      <c r="Y1467" s="59"/>
      <c r="Z1467" s="59"/>
      <c r="AA1467" s="59"/>
    </row>
    <row r="1468" spans="1:27" ht="40.35" customHeight="1" x14ac:dyDescent="0.25">
      <c r="A1468" s="59"/>
      <c r="B1468" s="59"/>
      <c r="C1468" s="59"/>
      <c r="D1468" s="59"/>
      <c r="E1468" s="59"/>
      <c r="F1468" s="59"/>
      <c r="G1468" s="59"/>
      <c r="H1468" s="59"/>
      <c r="I1468" s="59"/>
      <c r="J1468" s="59"/>
      <c r="K1468" s="59"/>
      <c r="L1468" s="59"/>
      <c r="M1468" s="59"/>
      <c r="N1468" s="59"/>
      <c r="O1468" s="59"/>
      <c r="P1468" s="59"/>
      <c r="Q1468" s="59"/>
      <c r="R1468" s="59"/>
      <c r="S1468" s="59"/>
      <c r="T1468" s="59"/>
      <c r="U1468" s="59"/>
      <c r="V1468" s="59"/>
      <c r="W1468" s="59"/>
      <c r="X1468" s="59"/>
      <c r="Y1468" s="59"/>
      <c r="Z1468" s="59"/>
      <c r="AA1468" s="59"/>
    </row>
    <row r="1469" spans="1:27" ht="40.35" customHeight="1" x14ac:dyDescent="0.25">
      <c r="A1469" s="59"/>
      <c r="B1469" s="59"/>
      <c r="C1469" s="59"/>
      <c r="D1469" s="59"/>
      <c r="E1469" s="59"/>
      <c r="F1469" s="59"/>
      <c r="G1469" s="59"/>
      <c r="H1469" s="59"/>
      <c r="I1469" s="59"/>
      <c r="J1469" s="59"/>
      <c r="K1469" s="59"/>
      <c r="L1469" s="59"/>
      <c r="M1469" s="59"/>
      <c r="N1469" s="59"/>
      <c r="O1469" s="59"/>
      <c r="P1469" s="59"/>
      <c r="Q1469" s="59"/>
      <c r="R1469" s="59"/>
      <c r="S1469" s="59"/>
      <c r="T1469" s="59"/>
      <c r="U1469" s="59"/>
      <c r="V1469" s="59"/>
      <c r="W1469" s="59"/>
      <c r="X1469" s="59"/>
      <c r="Y1469" s="59"/>
      <c r="Z1469" s="59"/>
      <c r="AA1469" s="59"/>
    </row>
    <row r="1470" spans="1:27" ht="40.35" customHeight="1" x14ac:dyDescent="0.25">
      <c r="A1470" s="59"/>
      <c r="B1470" s="59"/>
      <c r="C1470" s="59"/>
      <c r="D1470" s="59"/>
      <c r="E1470" s="59"/>
      <c r="F1470" s="59"/>
      <c r="G1470" s="59"/>
      <c r="H1470" s="59"/>
      <c r="I1470" s="59"/>
      <c r="J1470" s="59"/>
      <c r="K1470" s="59"/>
      <c r="L1470" s="59"/>
      <c r="M1470" s="59"/>
      <c r="N1470" s="59"/>
      <c r="O1470" s="59"/>
      <c r="P1470" s="59"/>
      <c r="Q1470" s="59"/>
      <c r="R1470" s="59"/>
      <c r="S1470" s="59"/>
      <c r="T1470" s="59"/>
      <c r="U1470" s="59"/>
      <c r="V1470" s="59"/>
      <c r="W1470" s="59"/>
      <c r="X1470" s="59"/>
      <c r="Y1470" s="59"/>
      <c r="Z1470" s="59"/>
      <c r="AA1470" s="59"/>
    </row>
    <row r="1471" spans="1:27" ht="40.35" customHeight="1" x14ac:dyDescent="0.25">
      <c r="A1471" s="59"/>
      <c r="B1471" s="59"/>
      <c r="C1471" s="59"/>
      <c r="D1471" s="59"/>
      <c r="E1471" s="59"/>
      <c r="F1471" s="59"/>
      <c r="G1471" s="59"/>
      <c r="H1471" s="59"/>
      <c r="I1471" s="59"/>
      <c r="J1471" s="59"/>
      <c r="K1471" s="59"/>
      <c r="L1471" s="59"/>
      <c r="M1471" s="59"/>
      <c r="N1471" s="59"/>
      <c r="O1471" s="59"/>
      <c r="P1471" s="59"/>
      <c r="Q1471" s="59"/>
      <c r="R1471" s="59"/>
      <c r="S1471" s="59"/>
      <c r="T1471" s="59"/>
      <c r="U1471" s="59"/>
      <c r="V1471" s="59"/>
      <c r="W1471" s="59"/>
      <c r="X1471" s="59"/>
      <c r="Y1471" s="59"/>
      <c r="Z1471" s="59"/>
      <c r="AA1471" s="59"/>
    </row>
    <row r="1472" spans="1:27" ht="40.35" customHeight="1" x14ac:dyDescent="0.25">
      <c r="A1472" s="59"/>
      <c r="B1472" s="59"/>
      <c r="C1472" s="59"/>
      <c r="D1472" s="59"/>
      <c r="E1472" s="59"/>
      <c r="F1472" s="59"/>
      <c r="G1472" s="59"/>
      <c r="H1472" s="59"/>
      <c r="I1472" s="59"/>
      <c r="J1472" s="59"/>
      <c r="K1472" s="59"/>
      <c r="L1472" s="59"/>
      <c r="M1472" s="59"/>
      <c r="N1472" s="59"/>
      <c r="O1472" s="59"/>
      <c r="P1472" s="59"/>
      <c r="Q1472" s="59"/>
      <c r="R1472" s="59"/>
      <c r="S1472" s="59"/>
      <c r="T1472" s="59"/>
      <c r="U1472" s="59"/>
      <c r="V1472" s="59"/>
      <c r="W1472" s="59"/>
      <c r="X1472" s="59"/>
      <c r="Y1472" s="59"/>
      <c r="Z1472" s="59"/>
      <c r="AA1472" s="59"/>
    </row>
    <row r="1473" spans="1:27" ht="40.35" customHeight="1" x14ac:dyDescent="0.25">
      <c r="A1473" s="59"/>
      <c r="B1473" s="59"/>
      <c r="C1473" s="59"/>
      <c r="D1473" s="59"/>
      <c r="E1473" s="59"/>
      <c r="F1473" s="59"/>
      <c r="G1473" s="59"/>
      <c r="H1473" s="59"/>
      <c r="I1473" s="59"/>
      <c r="J1473" s="59"/>
      <c r="K1473" s="59"/>
      <c r="L1473" s="59"/>
      <c r="M1473" s="59"/>
      <c r="N1473" s="59"/>
      <c r="O1473" s="59"/>
      <c r="P1473" s="59"/>
      <c r="Q1473" s="59"/>
      <c r="R1473" s="59"/>
      <c r="S1473" s="59"/>
      <c r="T1473" s="59"/>
      <c r="U1473" s="59"/>
      <c r="V1473" s="59"/>
      <c r="W1473" s="59"/>
      <c r="X1473" s="59"/>
      <c r="Y1473" s="59"/>
      <c r="Z1473" s="59"/>
      <c r="AA1473" s="59"/>
    </row>
    <row r="1474" spans="1:27" ht="40.35" customHeight="1" x14ac:dyDescent="0.25">
      <c r="A1474" s="59"/>
      <c r="B1474" s="59"/>
      <c r="C1474" s="59"/>
      <c r="D1474" s="59"/>
      <c r="E1474" s="59"/>
      <c r="F1474" s="59"/>
      <c r="G1474" s="59"/>
      <c r="H1474" s="59"/>
      <c r="I1474" s="59"/>
      <c r="J1474" s="59"/>
      <c r="K1474" s="59"/>
      <c r="L1474" s="59"/>
      <c r="M1474" s="59"/>
      <c r="N1474" s="59"/>
      <c r="O1474" s="59"/>
      <c r="P1474" s="59"/>
      <c r="Q1474" s="59"/>
      <c r="R1474" s="59"/>
      <c r="S1474" s="59"/>
      <c r="T1474" s="59"/>
      <c r="U1474" s="59"/>
      <c r="V1474" s="59"/>
      <c r="W1474" s="59"/>
      <c r="X1474" s="59"/>
      <c r="Y1474" s="59"/>
      <c r="Z1474" s="59"/>
      <c r="AA1474" s="59"/>
    </row>
    <row r="1475" spans="1:27" ht="40.35" customHeight="1" x14ac:dyDescent="0.25">
      <c r="A1475" s="59"/>
      <c r="B1475" s="59"/>
      <c r="C1475" s="59"/>
      <c r="D1475" s="59"/>
      <c r="E1475" s="59"/>
      <c r="F1475" s="59"/>
      <c r="G1475" s="59"/>
      <c r="H1475" s="59"/>
      <c r="I1475" s="59"/>
      <c r="J1475" s="59"/>
      <c r="K1475" s="59"/>
      <c r="L1475" s="59"/>
      <c r="M1475" s="59"/>
      <c r="N1475" s="59"/>
      <c r="O1475" s="59"/>
      <c r="P1475" s="59"/>
      <c r="Q1475" s="59"/>
      <c r="R1475" s="59"/>
      <c r="S1475" s="59"/>
      <c r="T1475" s="59"/>
      <c r="U1475" s="59"/>
      <c r="V1475" s="59"/>
      <c r="W1475" s="59"/>
      <c r="X1475" s="59"/>
      <c r="Y1475" s="59"/>
      <c r="Z1475" s="59"/>
      <c r="AA1475" s="59"/>
    </row>
    <row r="1476" spans="1:27" ht="40.35" customHeight="1" x14ac:dyDescent="0.25">
      <c r="A1476" s="59"/>
      <c r="B1476" s="59"/>
      <c r="C1476" s="59"/>
      <c r="D1476" s="59"/>
      <c r="E1476" s="59"/>
      <c r="F1476" s="59"/>
      <c r="G1476" s="59"/>
      <c r="H1476" s="59"/>
      <c r="I1476" s="59"/>
      <c r="J1476" s="59"/>
      <c r="K1476" s="59"/>
      <c r="L1476" s="59"/>
      <c r="M1476" s="59"/>
      <c r="N1476" s="59"/>
      <c r="O1476" s="59"/>
      <c r="P1476" s="59"/>
      <c r="Q1476" s="59"/>
      <c r="R1476" s="59"/>
      <c r="S1476" s="59"/>
      <c r="T1476" s="59"/>
      <c r="U1476" s="59"/>
      <c r="V1476" s="59"/>
      <c r="W1476" s="59"/>
      <c r="X1476" s="59"/>
      <c r="Y1476" s="59"/>
      <c r="Z1476" s="59"/>
      <c r="AA1476" s="59"/>
    </row>
    <row r="1477" spans="1:27" ht="40.35" customHeight="1" x14ac:dyDescent="0.25">
      <c r="A1477" s="59"/>
      <c r="B1477" s="59"/>
      <c r="C1477" s="59"/>
      <c r="D1477" s="59"/>
      <c r="E1477" s="59"/>
      <c r="F1477" s="59"/>
      <c r="G1477" s="59"/>
      <c r="H1477" s="59"/>
      <c r="I1477" s="59"/>
      <c r="J1477" s="59"/>
      <c r="K1477" s="59"/>
      <c r="L1477" s="59"/>
      <c r="M1477" s="59"/>
      <c r="N1477" s="59"/>
      <c r="O1477" s="59"/>
      <c r="P1477" s="59"/>
      <c r="Q1477" s="59"/>
      <c r="R1477" s="59"/>
      <c r="S1477" s="59"/>
      <c r="T1477" s="59"/>
      <c r="U1477" s="59"/>
      <c r="V1477" s="59"/>
      <c r="W1477" s="59"/>
      <c r="X1477" s="59"/>
      <c r="Y1477" s="59"/>
      <c r="Z1477" s="59"/>
      <c r="AA1477" s="59"/>
    </row>
    <row r="1478" spans="1:27" ht="40.35" customHeight="1" x14ac:dyDescent="0.25">
      <c r="A1478" s="59"/>
      <c r="B1478" s="59"/>
      <c r="C1478" s="59"/>
      <c r="D1478" s="59"/>
      <c r="E1478" s="59"/>
      <c r="F1478" s="59"/>
      <c r="G1478" s="59"/>
      <c r="H1478" s="59"/>
      <c r="I1478" s="59"/>
      <c r="J1478" s="59"/>
      <c r="K1478" s="59"/>
      <c r="L1478" s="59"/>
      <c r="M1478" s="59"/>
      <c r="N1478" s="59"/>
      <c r="O1478" s="59"/>
      <c r="P1478" s="59"/>
      <c r="Q1478" s="59"/>
      <c r="R1478" s="59"/>
      <c r="S1478" s="59"/>
      <c r="T1478" s="59"/>
      <c r="U1478" s="59"/>
      <c r="V1478" s="59"/>
      <c r="W1478" s="59"/>
      <c r="X1478" s="59"/>
      <c r="Y1478" s="59"/>
      <c r="Z1478" s="59"/>
      <c r="AA1478" s="59"/>
    </row>
    <row r="1479" spans="1:27" ht="40.35" customHeight="1" x14ac:dyDescent="0.25">
      <c r="A1479" s="59"/>
      <c r="B1479" s="59"/>
      <c r="C1479" s="59"/>
      <c r="D1479" s="59"/>
      <c r="E1479" s="59"/>
      <c r="F1479" s="59"/>
      <c r="G1479" s="59"/>
      <c r="H1479" s="59"/>
      <c r="I1479" s="59"/>
      <c r="J1479" s="59"/>
      <c r="K1479" s="59"/>
      <c r="L1479" s="59"/>
      <c r="M1479" s="59"/>
      <c r="N1479" s="59"/>
      <c r="O1479" s="59"/>
      <c r="P1479" s="59"/>
      <c r="Q1479" s="59"/>
      <c r="R1479" s="59"/>
      <c r="S1479" s="59"/>
      <c r="T1479" s="59"/>
      <c r="U1479" s="59"/>
      <c r="V1479" s="59"/>
      <c r="W1479" s="59"/>
      <c r="X1479" s="59"/>
      <c r="Y1479" s="59"/>
      <c r="Z1479" s="59"/>
      <c r="AA1479" s="59"/>
    </row>
    <row r="1480" spans="1:27" ht="40.35" customHeight="1" x14ac:dyDescent="0.25">
      <c r="A1480" s="59"/>
      <c r="B1480" s="59"/>
      <c r="C1480" s="59"/>
      <c r="D1480" s="59"/>
      <c r="E1480" s="59"/>
      <c r="F1480" s="59"/>
      <c r="G1480" s="59"/>
      <c r="H1480" s="59"/>
      <c r="I1480" s="59"/>
      <c r="J1480" s="59"/>
      <c r="K1480" s="59"/>
      <c r="L1480" s="59"/>
      <c r="M1480" s="59"/>
      <c r="N1480" s="59"/>
      <c r="O1480" s="59"/>
      <c r="P1480" s="59"/>
      <c r="Q1480" s="59"/>
      <c r="R1480" s="59"/>
      <c r="S1480" s="59"/>
      <c r="T1480" s="59"/>
      <c r="U1480" s="59"/>
      <c r="V1480" s="59"/>
      <c r="W1480" s="59"/>
      <c r="X1480" s="59"/>
      <c r="Y1480" s="59"/>
      <c r="Z1480" s="59"/>
      <c r="AA1480" s="59"/>
    </row>
    <row r="1481" spans="1:27" ht="40.35" customHeight="1" x14ac:dyDescent="0.25">
      <c r="A1481" s="59"/>
      <c r="B1481" s="59"/>
      <c r="C1481" s="59"/>
      <c r="D1481" s="59"/>
      <c r="E1481" s="59"/>
      <c r="F1481" s="59"/>
      <c r="G1481" s="59"/>
      <c r="H1481" s="59"/>
      <c r="I1481" s="59"/>
      <c r="J1481" s="59"/>
      <c r="K1481" s="59"/>
      <c r="L1481" s="59"/>
      <c r="M1481" s="59"/>
      <c r="N1481" s="59"/>
      <c r="O1481" s="59"/>
      <c r="P1481" s="59"/>
      <c r="Q1481" s="59"/>
      <c r="R1481" s="59"/>
      <c r="S1481" s="59"/>
      <c r="T1481" s="59"/>
      <c r="U1481" s="59"/>
      <c r="V1481" s="59"/>
      <c r="W1481" s="59"/>
      <c r="X1481" s="59"/>
      <c r="Y1481" s="59"/>
      <c r="Z1481" s="59"/>
      <c r="AA1481" s="59"/>
    </row>
    <row r="1482" spans="1:27" ht="40.35" customHeight="1" x14ac:dyDescent="0.25">
      <c r="A1482" s="59"/>
      <c r="B1482" s="59"/>
      <c r="C1482" s="59"/>
      <c r="D1482" s="59"/>
      <c r="E1482" s="59"/>
      <c r="F1482" s="59"/>
      <c r="G1482" s="59"/>
      <c r="H1482" s="59"/>
      <c r="I1482" s="59"/>
      <c r="J1482" s="59"/>
      <c r="K1482" s="59"/>
      <c r="L1482" s="59"/>
      <c r="M1482" s="59"/>
      <c r="N1482" s="59"/>
      <c r="O1482" s="59"/>
      <c r="P1482" s="59"/>
      <c r="Q1482" s="59"/>
      <c r="R1482" s="59"/>
      <c r="S1482" s="59"/>
      <c r="T1482" s="59"/>
      <c r="U1482" s="59"/>
      <c r="V1482" s="59"/>
      <c r="W1482" s="59"/>
      <c r="X1482" s="59"/>
      <c r="Y1482" s="59"/>
      <c r="Z1482" s="59"/>
      <c r="AA1482" s="59"/>
    </row>
    <row r="1483" spans="1:27" ht="40.35" customHeight="1" x14ac:dyDescent="0.25">
      <c r="A1483" s="59"/>
      <c r="B1483" s="59"/>
      <c r="C1483" s="59"/>
      <c r="D1483" s="59"/>
      <c r="E1483" s="59"/>
      <c r="F1483" s="59"/>
      <c r="G1483" s="59"/>
      <c r="H1483" s="59"/>
      <c r="I1483" s="59"/>
      <c r="J1483" s="59"/>
      <c r="K1483" s="59"/>
      <c r="L1483" s="59"/>
      <c r="M1483" s="59"/>
      <c r="N1483" s="59"/>
      <c r="O1483" s="59"/>
      <c r="P1483" s="59"/>
      <c r="Q1483" s="59"/>
      <c r="R1483" s="59"/>
      <c r="S1483" s="59"/>
      <c r="T1483" s="59"/>
      <c r="U1483" s="59"/>
      <c r="V1483" s="59"/>
      <c r="W1483" s="59"/>
      <c r="X1483" s="59"/>
      <c r="Y1483" s="59"/>
      <c r="Z1483" s="59"/>
      <c r="AA1483" s="59"/>
    </row>
    <row r="1484" spans="1:27" ht="40.35" customHeight="1" x14ac:dyDescent="0.25">
      <c r="A1484" s="59"/>
      <c r="B1484" s="59"/>
      <c r="C1484" s="59"/>
      <c r="D1484" s="59"/>
      <c r="E1484" s="59"/>
      <c r="F1484" s="59"/>
      <c r="G1484" s="59"/>
      <c r="H1484" s="59"/>
      <c r="I1484" s="59"/>
      <c r="J1484" s="59"/>
      <c r="K1484" s="59"/>
      <c r="L1484" s="59"/>
      <c r="M1484" s="59"/>
      <c r="N1484" s="59"/>
      <c r="O1484" s="59"/>
      <c r="P1484" s="59"/>
      <c r="Q1484" s="59"/>
      <c r="R1484" s="59"/>
      <c r="S1484" s="59"/>
      <c r="T1484" s="59"/>
      <c r="U1484" s="59"/>
      <c r="V1484" s="59"/>
      <c r="W1484" s="59"/>
      <c r="X1484" s="59"/>
      <c r="Y1484" s="59"/>
      <c r="Z1484" s="59"/>
      <c r="AA1484" s="59"/>
    </row>
    <row r="1485" spans="1:27" ht="40.35" customHeight="1" x14ac:dyDescent="0.25">
      <c r="A1485" s="59"/>
      <c r="B1485" s="59"/>
      <c r="C1485" s="59"/>
      <c r="D1485" s="59"/>
      <c r="E1485" s="59"/>
      <c r="F1485" s="59"/>
      <c r="G1485" s="59"/>
      <c r="H1485" s="59"/>
      <c r="I1485" s="59"/>
      <c r="J1485" s="59"/>
      <c r="K1485" s="59"/>
      <c r="L1485" s="59"/>
      <c r="M1485" s="59"/>
      <c r="N1485" s="59"/>
      <c r="O1485" s="59"/>
      <c r="P1485" s="59"/>
      <c r="Q1485" s="59"/>
      <c r="R1485" s="59"/>
      <c r="S1485" s="59"/>
      <c r="T1485" s="59"/>
      <c r="U1485" s="59"/>
      <c r="V1485" s="59"/>
      <c r="W1485" s="59"/>
      <c r="X1485" s="59"/>
      <c r="Y1485" s="59"/>
      <c r="Z1485" s="59"/>
      <c r="AA1485" s="59"/>
    </row>
    <row r="1486" spans="1:27" ht="40.35" customHeight="1" x14ac:dyDescent="0.25">
      <c r="A1486" s="59"/>
      <c r="B1486" s="59"/>
      <c r="C1486" s="59"/>
      <c r="D1486" s="59"/>
      <c r="E1486" s="59"/>
      <c r="F1486" s="59"/>
      <c r="G1486" s="59"/>
      <c r="H1486" s="59"/>
      <c r="I1486" s="59"/>
      <c r="J1486" s="59"/>
      <c r="K1486" s="59"/>
      <c r="L1486" s="59"/>
      <c r="M1486" s="59"/>
      <c r="N1486" s="59"/>
      <c r="O1486" s="59"/>
      <c r="P1486" s="59"/>
      <c r="Q1486" s="59"/>
      <c r="R1486" s="59"/>
      <c r="S1486" s="59"/>
      <c r="T1486" s="59"/>
      <c r="U1486" s="59"/>
      <c r="V1486" s="59"/>
      <c r="W1486" s="59"/>
      <c r="X1486" s="59"/>
      <c r="Y1486" s="59"/>
      <c r="Z1486" s="59"/>
      <c r="AA1486" s="59"/>
    </row>
    <row r="1487" spans="1:27" ht="40.35" customHeight="1" x14ac:dyDescent="0.25">
      <c r="A1487" s="59"/>
      <c r="B1487" s="59"/>
      <c r="C1487" s="59"/>
      <c r="D1487" s="59"/>
      <c r="E1487" s="59"/>
      <c r="F1487" s="59"/>
      <c r="G1487" s="59"/>
      <c r="H1487" s="59"/>
      <c r="I1487" s="59"/>
      <c r="J1487" s="59"/>
      <c r="K1487" s="59"/>
      <c r="L1487" s="59"/>
      <c r="M1487" s="59"/>
      <c r="N1487" s="59"/>
      <c r="O1487" s="59"/>
      <c r="P1487" s="59"/>
      <c r="Q1487" s="59"/>
      <c r="R1487" s="59"/>
      <c r="S1487" s="59"/>
      <c r="T1487" s="59"/>
      <c r="U1487" s="59"/>
      <c r="V1487" s="59"/>
      <c r="W1487" s="59"/>
      <c r="X1487" s="59"/>
      <c r="Y1487" s="59"/>
      <c r="Z1487" s="59"/>
      <c r="AA1487" s="59"/>
    </row>
    <row r="1488" spans="1:27" ht="40.35" customHeight="1" x14ac:dyDescent="0.25">
      <c r="A1488" s="59"/>
      <c r="B1488" s="59"/>
      <c r="C1488" s="59"/>
      <c r="D1488" s="59"/>
      <c r="E1488" s="59"/>
      <c r="F1488" s="59"/>
      <c r="G1488" s="59"/>
      <c r="H1488" s="59"/>
      <c r="I1488" s="59"/>
      <c r="J1488" s="59"/>
      <c r="K1488" s="59"/>
      <c r="L1488" s="59"/>
      <c r="M1488" s="59"/>
      <c r="N1488" s="59"/>
      <c r="O1488" s="59"/>
      <c r="P1488" s="59"/>
      <c r="Q1488" s="59"/>
      <c r="R1488" s="59"/>
      <c r="S1488" s="59"/>
      <c r="T1488" s="59"/>
      <c r="U1488" s="59"/>
      <c r="V1488" s="59"/>
      <c r="W1488" s="59"/>
      <c r="X1488" s="59"/>
      <c r="Y1488" s="59"/>
      <c r="Z1488" s="59"/>
      <c r="AA1488" s="59"/>
    </row>
    <row r="1489" spans="1:27" ht="40.35" customHeight="1" x14ac:dyDescent="0.25">
      <c r="A1489" s="59"/>
      <c r="B1489" s="59"/>
      <c r="C1489" s="59"/>
      <c r="D1489" s="59"/>
      <c r="E1489" s="59"/>
      <c r="F1489" s="59"/>
      <c r="G1489" s="59"/>
      <c r="H1489" s="59"/>
      <c r="I1489" s="59"/>
      <c r="J1489" s="59"/>
      <c r="K1489" s="59"/>
      <c r="L1489" s="59"/>
      <c r="M1489" s="59"/>
      <c r="N1489" s="59"/>
      <c r="O1489" s="59"/>
      <c r="P1489" s="59"/>
      <c r="Q1489" s="59"/>
      <c r="R1489" s="59"/>
      <c r="S1489" s="59"/>
      <c r="T1489" s="59"/>
      <c r="U1489" s="59"/>
      <c r="V1489" s="59"/>
      <c r="W1489" s="59"/>
      <c r="X1489" s="59"/>
      <c r="Y1489" s="59"/>
      <c r="Z1489" s="59"/>
      <c r="AA1489" s="59"/>
    </row>
    <row r="1490" spans="1:27" ht="40.35" customHeight="1" x14ac:dyDescent="0.25">
      <c r="A1490" s="59"/>
      <c r="B1490" s="59"/>
      <c r="C1490" s="59"/>
      <c r="D1490" s="59"/>
      <c r="E1490" s="59"/>
      <c r="F1490" s="59"/>
      <c r="G1490" s="59"/>
      <c r="H1490" s="59"/>
      <c r="I1490" s="59"/>
      <c r="J1490" s="59"/>
      <c r="K1490" s="59"/>
      <c r="L1490" s="59"/>
      <c r="M1490" s="59"/>
      <c r="N1490" s="59"/>
      <c r="O1490" s="59"/>
      <c r="P1490" s="59"/>
      <c r="Q1490" s="59"/>
      <c r="R1490" s="59"/>
      <c r="S1490" s="59"/>
      <c r="T1490" s="59"/>
      <c r="U1490" s="59"/>
      <c r="V1490" s="59"/>
      <c r="W1490" s="59"/>
      <c r="X1490" s="59"/>
      <c r="Y1490" s="59"/>
      <c r="Z1490" s="59"/>
      <c r="AA1490" s="59"/>
    </row>
    <row r="1491" spans="1:27" ht="40.35" customHeight="1" x14ac:dyDescent="0.25">
      <c r="A1491" s="59"/>
      <c r="B1491" s="59"/>
      <c r="C1491" s="59"/>
      <c r="D1491" s="59"/>
      <c r="E1491" s="59"/>
      <c r="F1491" s="59"/>
      <c r="G1491" s="59"/>
      <c r="H1491" s="59"/>
      <c r="I1491" s="59"/>
      <c r="J1491" s="59"/>
      <c r="K1491" s="59"/>
      <c r="L1491" s="59"/>
      <c r="M1491" s="59"/>
      <c r="N1491" s="59"/>
      <c r="O1491" s="59"/>
      <c r="P1491" s="59"/>
      <c r="Q1491" s="59"/>
      <c r="R1491" s="59"/>
      <c r="S1491" s="59"/>
      <c r="T1491" s="59"/>
      <c r="U1491" s="59"/>
      <c r="V1491" s="59"/>
      <c r="W1491" s="59"/>
      <c r="X1491" s="59"/>
      <c r="Y1491" s="59"/>
      <c r="Z1491" s="59"/>
      <c r="AA1491" s="59"/>
    </row>
    <row r="1492" spans="1:27" ht="40.35" customHeight="1" x14ac:dyDescent="0.25">
      <c r="A1492" s="59"/>
      <c r="B1492" s="59"/>
      <c r="C1492" s="59"/>
      <c r="D1492" s="59"/>
      <c r="E1492" s="59"/>
      <c r="F1492" s="59"/>
      <c r="G1492" s="59"/>
      <c r="H1492" s="59"/>
      <c r="I1492" s="59"/>
      <c r="J1492" s="59"/>
      <c r="K1492" s="59"/>
      <c r="L1492" s="59"/>
      <c r="M1492" s="59"/>
      <c r="N1492" s="59"/>
      <c r="O1492" s="59"/>
      <c r="P1492" s="59"/>
      <c r="Q1492" s="59"/>
      <c r="R1492" s="59"/>
      <c r="S1492" s="59"/>
      <c r="T1492" s="59"/>
      <c r="U1492" s="59"/>
      <c r="V1492" s="59"/>
      <c r="W1492" s="59"/>
      <c r="X1492" s="59"/>
      <c r="Y1492" s="59"/>
      <c r="Z1492" s="59"/>
      <c r="AA1492" s="59"/>
    </row>
    <row r="1493" spans="1:27" ht="40.35" customHeight="1" x14ac:dyDescent="0.25">
      <c r="A1493" s="59"/>
      <c r="B1493" s="59"/>
      <c r="C1493" s="59"/>
      <c r="D1493" s="59"/>
      <c r="E1493" s="59"/>
      <c r="F1493" s="59"/>
      <c r="G1493" s="59"/>
      <c r="H1493" s="59"/>
      <c r="I1493" s="59"/>
      <c r="J1493" s="59"/>
      <c r="K1493" s="59"/>
      <c r="L1493" s="59"/>
      <c r="M1493" s="59"/>
      <c r="N1493" s="59"/>
      <c r="O1493" s="59"/>
      <c r="P1493" s="59"/>
      <c r="Q1493" s="59"/>
      <c r="R1493" s="59"/>
      <c r="S1493" s="59"/>
      <c r="T1493" s="59"/>
      <c r="U1493" s="59"/>
      <c r="V1493" s="59"/>
      <c r="W1493" s="59"/>
      <c r="X1493" s="59"/>
      <c r="Y1493" s="59"/>
      <c r="Z1493" s="59"/>
      <c r="AA1493" s="59"/>
    </row>
    <row r="1494" spans="1:27" ht="40.35" customHeight="1" x14ac:dyDescent="0.25">
      <c r="A1494" s="59"/>
      <c r="B1494" s="59"/>
      <c r="C1494" s="59"/>
      <c r="D1494" s="59"/>
      <c r="E1494" s="59"/>
      <c r="F1494" s="59"/>
      <c r="G1494" s="59"/>
      <c r="H1494" s="59"/>
      <c r="I1494" s="59"/>
      <c r="J1494" s="59"/>
      <c r="K1494" s="59"/>
      <c r="L1494" s="59"/>
      <c r="M1494" s="59"/>
      <c r="N1494" s="59"/>
      <c r="O1494" s="59"/>
      <c r="P1494" s="59"/>
      <c r="Q1494" s="59"/>
      <c r="R1494" s="59"/>
      <c r="S1494" s="59"/>
      <c r="T1494" s="59"/>
      <c r="U1494" s="59"/>
      <c r="V1494" s="59"/>
      <c r="W1494" s="59"/>
      <c r="X1494" s="59"/>
      <c r="Y1494" s="59"/>
      <c r="Z1494" s="59"/>
      <c r="AA1494" s="59"/>
    </row>
    <row r="1495" spans="1:27" ht="40.35" customHeight="1" x14ac:dyDescent="0.25">
      <c r="A1495" s="59"/>
      <c r="B1495" s="59"/>
      <c r="C1495" s="59"/>
      <c r="D1495" s="59"/>
      <c r="E1495" s="59"/>
      <c r="F1495" s="59"/>
      <c r="G1495" s="59"/>
      <c r="H1495" s="59"/>
      <c r="I1495" s="59"/>
      <c r="J1495" s="59"/>
      <c r="K1495" s="59"/>
      <c r="L1495" s="59"/>
      <c r="M1495" s="59"/>
      <c r="N1495" s="59"/>
      <c r="O1495" s="59"/>
      <c r="P1495" s="59"/>
      <c r="Q1495" s="59"/>
      <c r="R1495" s="59"/>
      <c r="S1495" s="59"/>
      <c r="T1495" s="59"/>
      <c r="U1495" s="59"/>
      <c r="V1495" s="59"/>
      <c r="W1495" s="59"/>
      <c r="X1495" s="59"/>
      <c r="Y1495" s="59"/>
      <c r="Z1495" s="59"/>
      <c r="AA1495" s="59"/>
    </row>
    <row r="1496" spans="1:27" ht="40.35" customHeight="1" x14ac:dyDescent="0.25">
      <c r="A1496" s="59"/>
      <c r="B1496" s="59"/>
      <c r="C1496" s="59"/>
      <c r="D1496" s="59"/>
      <c r="E1496" s="59"/>
      <c r="F1496" s="59"/>
      <c r="G1496" s="59"/>
      <c r="H1496" s="59"/>
      <c r="I1496" s="59"/>
      <c r="J1496" s="59"/>
      <c r="K1496" s="59"/>
      <c r="L1496" s="59"/>
      <c r="M1496" s="59"/>
      <c r="N1496" s="59"/>
      <c r="O1496" s="59"/>
      <c r="P1496" s="59"/>
      <c r="Q1496" s="59"/>
      <c r="R1496" s="59"/>
      <c r="S1496" s="59"/>
      <c r="T1496" s="59"/>
      <c r="U1496" s="59"/>
      <c r="V1496" s="59"/>
      <c r="W1496" s="59"/>
      <c r="X1496" s="59"/>
      <c r="Y1496" s="59"/>
      <c r="Z1496" s="59"/>
      <c r="AA1496" s="59"/>
    </row>
    <row r="1497" spans="1:27" ht="40.35" customHeight="1" x14ac:dyDescent="0.25">
      <c r="A1497" s="59"/>
      <c r="B1497" s="59"/>
      <c r="C1497" s="59"/>
      <c r="D1497" s="59"/>
      <c r="E1497" s="59"/>
      <c r="F1497" s="59"/>
      <c r="G1497" s="59"/>
      <c r="H1497" s="59"/>
      <c r="I1497" s="59"/>
      <c r="J1497" s="59"/>
      <c r="K1497" s="59"/>
      <c r="L1497" s="59"/>
      <c r="M1497" s="59"/>
      <c r="N1497" s="59"/>
      <c r="O1497" s="59"/>
      <c r="P1497" s="59"/>
      <c r="Q1497" s="59"/>
      <c r="R1497" s="59"/>
      <c r="S1497" s="59"/>
      <c r="T1497" s="59"/>
      <c r="U1497" s="59"/>
      <c r="V1497" s="59"/>
      <c r="W1497" s="59"/>
      <c r="X1497" s="59"/>
      <c r="Y1497" s="59"/>
      <c r="Z1497" s="59"/>
      <c r="AA1497" s="59"/>
    </row>
    <row r="1498" spans="1:27" ht="40.35" customHeight="1" x14ac:dyDescent="0.25">
      <c r="A1498" s="59"/>
      <c r="B1498" s="59"/>
      <c r="C1498" s="59"/>
      <c r="D1498" s="59"/>
      <c r="E1498" s="59"/>
      <c r="F1498" s="59"/>
      <c r="G1498" s="59"/>
      <c r="H1498" s="59"/>
      <c r="I1498" s="59"/>
      <c r="J1498" s="59"/>
      <c r="K1498" s="59"/>
      <c r="L1498" s="59"/>
      <c r="M1498" s="59"/>
      <c r="N1498" s="59"/>
      <c r="O1498" s="59"/>
      <c r="P1498" s="59"/>
      <c r="Q1498" s="59"/>
      <c r="R1498" s="59"/>
      <c r="S1498" s="59"/>
      <c r="T1498" s="59"/>
      <c r="U1498" s="59"/>
      <c r="V1498" s="59"/>
      <c r="W1498" s="59"/>
      <c r="X1498" s="59"/>
      <c r="Y1498" s="59"/>
      <c r="Z1498" s="59"/>
      <c r="AA1498" s="59"/>
    </row>
    <row r="1499" spans="1:27" ht="40.35" customHeight="1" x14ac:dyDescent="0.25">
      <c r="A1499" s="59"/>
      <c r="B1499" s="59"/>
      <c r="C1499" s="59"/>
      <c r="D1499" s="59"/>
      <c r="E1499" s="59"/>
      <c r="F1499" s="59"/>
      <c r="G1499" s="59"/>
      <c r="H1499" s="59"/>
      <c r="I1499" s="59"/>
      <c r="J1499" s="59"/>
      <c r="K1499" s="59"/>
      <c r="L1499" s="59"/>
      <c r="M1499" s="59"/>
      <c r="N1499" s="59"/>
      <c r="O1499" s="59"/>
      <c r="P1499" s="59"/>
      <c r="Q1499" s="59"/>
      <c r="R1499" s="59"/>
      <c r="S1499" s="59"/>
      <c r="T1499" s="59"/>
      <c r="U1499" s="59"/>
      <c r="V1499" s="59"/>
      <c r="W1499" s="59"/>
      <c r="X1499" s="59"/>
      <c r="Y1499" s="59"/>
      <c r="Z1499" s="59"/>
      <c r="AA1499" s="59"/>
    </row>
    <row r="1500" spans="1:27" ht="40.35" customHeight="1" x14ac:dyDescent="0.25">
      <c r="A1500" s="59"/>
      <c r="B1500" s="59"/>
      <c r="C1500" s="59"/>
      <c r="D1500" s="59"/>
      <c r="E1500" s="59"/>
      <c r="F1500" s="59"/>
      <c r="G1500" s="59"/>
      <c r="H1500" s="59"/>
      <c r="I1500" s="59"/>
      <c r="J1500" s="59"/>
      <c r="K1500" s="59"/>
      <c r="L1500" s="59"/>
      <c r="M1500" s="59"/>
      <c r="N1500" s="59"/>
      <c r="O1500" s="59"/>
      <c r="P1500" s="59"/>
      <c r="Q1500" s="59"/>
      <c r="R1500" s="59"/>
      <c r="S1500" s="59"/>
      <c r="T1500" s="59"/>
      <c r="U1500" s="59"/>
      <c r="V1500" s="59"/>
      <c r="W1500" s="59"/>
      <c r="X1500" s="59"/>
      <c r="Y1500" s="59"/>
      <c r="Z1500" s="59"/>
      <c r="AA1500" s="59"/>
    </row>
    <row r="1501" spans="1:27" ht="40.35" customHeight="1" x14ac:dyDescent="0.25">
      <c r="A1501" s="59"/>
      <c r="B1501" s="59"/>
      <c r="C1501" s="59"/>
      <c r="D1501" s="59"/>
      <c r="E1501" s="59"/>
      <c r="F1501" s="59"/>
      <c r="G1501" s="59"/>
      <c r="H1501" s="59"/>
      <c r="I1501" s="59"/>
      <c r="J1501" s="59"/>
      <c r="K1501" s="59"/>
      <c r="L1501" s="59"/>
      <c r="M1501" s="59"/>
      <c r="N1501" s="59"/>
      <c r="O1501" s="59"/>
      <c r="P1501" s="59"/>
      <c r="Q1501" s="59"/>
      <c r="R1501" s="59"/>
      <c r="S1501" s="59"/>
      <c r="T1501" s="59"/>
      <c r="U1501" s="59"/>
      <c r="V1501" s="59"/>
      <c r="W1501" s="59"/>
      <c r="X1501" s="59"/>
      <c r="Y1501" s="59"/>
      <c r="Z1501" s="59"/>
      <c r="AA1501" s="59"/>
    </row>
    <row r="1502" spans="1:27" ht="40.35" customHeight="1" x14ac:dyDescent="0.25">
      <c r="A1502" s="59"/>
      <c r="B1502" s="59"/>
      <c r="C1502" s="59"/>
      <c r="D1502" s="59"/>
      <c r="E1502" s="59"/>
      <c r="F1502" s="59"/>
      <c r="G1502" s="59"/>
      <c r="H1502" s="59"/>
      <c r="I1502" s="59"/>
      <c r="J1502" s="59"/>
      <c r="K1502" s="59"/>
      <c r="L1502" s="59"/>
      <c r="M1502" s="59"/>
      <c r="N1502" s="59"/>
      <c r="O1502" s="59"/>
      <c r="P1502" s="59"/>
      <c r="Q1502" s="59"/>
      <c r="R1502" s="59"/>
      <c r="S1502" s="59"/>
      <c r="T1502" s="59"/>
      <c r="U1502" s="59"/>
      <c r="V1502" s="59"/>
      <c r="W1502" s="59"/>
      <c r="X1502" s="59"/>
      <c r="Y1502" s="59"/>
      <c r="Z1502" s="59"/>
      <c r="AA1502" s="59"/>
    </row>
    <row r="1503" spans="1:27" ht="40.35" customHeight="1" x14ac:dyDescent="0.25">
      <c r="A1503" s="59"/>
      <c r="B1503" s="59"/>
      <c r="C1503" s="59"/>
      <c r="D1503" s="59"/>
      <c r="E1503" s="59"/>
      <c r="F1503" s="59"/>
      <c r="G1503" s="59"/>
      <c r="H1503" s="59"/>
      <c r="I1503" s="59"/>
      <c r="J1503" s="59"/>
      <c r="K1503" s="59"/>
      <c r="L1503" s="59"/>
      <c r="M1503" s="59"/>
      <c r="N1503" s="59"/>
      <c r="O1503" s="59"/>
      <c r="P1503" s="59"/>
      <c r="Q1503" s="59"/>
      <c r="R1503" s="59"/>
      <c r="S1503" s="59"/>
      <c r="T1503" s="59"/>
      <c r="U1503" s="59"/>
      <c r="V1503" s="59"/>
      <c r="W1503" s="59"/>
      <c r="X1503" s="59"/>
      <c r="Y1503" s="59"/>
      <c r="Z1503" s="59"/>
      <c r="AA1503" s="59"/>
    </row>
    <row r="1504" spans="1:27" ht="40.35" customHeight="1" x14ac:dyDescent="0.25">
      <c r="A1504" s="59"/>
      <c r="B1504" s="59"/>
      <c r="C1504" s="59"/>
      <c r="D1504" s="59"/>
      <c r="E1504" s="59"/>
      <c r="F1504" s="59"/>
      <c r="G1504" s="59"/>
      <c r="H1504" s="59"/>
      <c r="I1504" s="59"/>
      <c r="J1504" s="59"/>
      <c r="K1504" s="59"/>
      <c r="L1504" s="59"/>
      <c r="M1504" s="59"/>
      <c r="N1504" s="59"/>
      <c r="O1504" s="59"/>
      <c r="P1504" s="59"/>
      <c r="Q1504" s="59"/>
      <c r="R1504" s="59"/>
      <c r="S1504" s="59"/>
      <c r="T1504" s="59"/>
      <c r="U1504" s="59"/>
      <c r="V1504" s="59"/>
      <c r="W1504" s="59"/>
      <c r="X1504" s="59"/>
      <c r="Y1504" s="59"/>
      <c r="Z1504" s="59"/>
      <c r="AA1504" s="59"/>
    </row>
    <row r="1505" spans="1:27" ht="40.35" customHeight="1" x14ac:dyDescent="0.25">
      <c r="A1505" s="59"/>
      <c r="B1505" s="59"/>
      <c r="C1505" s="59"/>
      <c r="D1505" s="59"/>
      <c r="E1505" s="59"/>
      <c r="F1505" s="59"/>
      <c r="G1505" s="59"/>
      <c r="H1505" s="59"/>
      <c r="I1505" s="59"/>
      <c r="J1505" s="59"/>
      <c r="K1505" s="59"/>
      <c r="L1505" s="59"/>
      <c r="M1505" s="59"/>
      <c r="N1505" s="59"/>
      <c r="O1505" s="59"/>
      <c r="P1505" s="59"/>
      <c r="Q1505" s="59"/>
      <c r="R1505" s="59"/>
      <c r="S1505" s="59"/>
      <c r="T1505" s="59"/>
      <c r="U1505" s="59"/>
      <c r="V1505" s="59"/>
      <c r="W1505" s="59"/>
      <c r="X1505" s="59"/>
      <c r="Y1505" s="59"/>
      <c r="Z1505" s="59"/>
      <c r="AA1505" s="59"/>
    </row>
    <row r="1506" spans="1:27" ht="40.35" customHeight="1" x14ac:dyDescent="0.25">
      <c r="A1506" s="59"/>
      <c r="B1506" s="59"/>
      <c r="C1506" s="59"/>
      <c r="D1506" s="59"/>
      <c r="E1506" s="59"/>
      <c r="F1506" s="59"/>
      <c r="G1506" s="59"/>
      <c r="H1506" s="59"/>
      <c r="I1506" s="59"/>
      <c r="J1506" s="59"/>
      <c r="K1506" s="59"/>
      <c r="L1506" s="59"/>
      <c r="M1506" s="59"/>
      <c r="N1506" s="59"/>
      <c r="O1506" s="59"/>
      <c r="P1506" s="59"/>
      <c r="Q1506" s="59"/>
      <c r="R1506" s="59"/>
      <c r="S1506" s="59"/>
      <c r="T1506" s="59"/>
      <c r="U1506" s="59"/>
      <c r="V1506" s="59"/>
      <c r="W1506" s="59"/>
      <c r="X1506" s="59"/>
      <c r="Y1506" s="59"/>
      <c r="Z1506" s="59"/>
      <c r="AA1506" s="59"/>
    </row>
    <row r="1507" spans="1:27" ht="40.35" customHeight="1" x14ac:dyDescent="0.25">
      <c r="A1507" s="59"/>
      <c r="B1507" s="59"/>
      <c r="C1507" s="59"/>
      <c r="D1507" s="59"/>
      <c r="E1507" s="59"/>
      <c r="F1507" s="59"/>
      <c r="G1507" s="59"/>
      <c r="H1507" s="59"/>
      <c r="I1507" s="59"/>
      <c r="J1507" s="59"/>
      <c r="K1507" s="59"/>
      <c r="L1507" s="59"/>
      <c r="M1507" s="59"/>
      <c r="N1507" s="59"/>
      <c r="O1507" s="59"/>
      <c r="P1507" s="59"/>
      <c r="Q1507" s="59"/>
      <c r="R1507" s="59"/>
      <c r="S1507" s="59"/>
      <c r="T1507" s="59"/>
      <c r="U1507" s="59"/>
      <c r="V1507" s="59"/>
      <c r="W1507" s="59"/>
      <c r="X1507" s="59"/>
      <c r="Y1507" s="59"/>
      <c r="Z1507" s="59"/>
      <c r="AA1507" s="59"/>
    </row>
    <row r="1508" spans="1:27" ht="40.35" customHeight="1" x14ac:dyDescent="0.25">
      <c r="A1508" s="59"/>
      <c r="B1508" s="59"/>
      <c r="C1508" s="59"/>
      <c r="D1508" s="59"/>
      <c r="E1508" s="59"/>
      <c r="F1508" s="59"/>
      <c r="G1508" s="59"/>
      <c r="H1508" s="59"/>
      <c r="I1508" s="59"/>
      <c r="J1508" s="59"/>
      <c r="K1508" s="59"/>
      <c r="L1508" s="59"/>
      <c r="M1508" s="59"/>
      <c r="N1508" s="59"/>
      <c r="O1508" s="59"/>
      <c r="P1508" s="59"/>
      <c r="Q1508" s="59"/>
      <c r="R1508" s="59"/>
      <c r="S1508" s="59"/>
      <c r="T1508" s="59"/>
      <c r="U1508" s="59"/>
      <c r="V1508" s="59"/>
      <c r="W1508" s="59"/>
      <c r="X1508" s="59"/>
      <c r="Y1508" s="59"/>
      <c r="Z1508" s="59"/>
      <c r="AA1508" s="59"/>
    </row>
    <row r="1509" spans="1:27" ht="40.35" customHeight="1" x14ac:dyDescent="0.25">
      <c r="A1509" s="59"/>
      <c r="B1509" s="59"/>
      <c r="C1509" s="59"/>
      <c r="D1509" s="59"/>
      <c r="E1509" s="59"/>
      <c r="F1509" s="59"/>
      <c r="G1509" s="59"/>
      <c r="H1509" s="59"/>
      <c r="I1509" s="59"/>
      <c r="J1509" s="59"/>
      <c r="K1509" s="59"/>
      <c r="L1509" s="59"/>
      <c r="M1509" s="59"/>
      <c r="N1509" s="59"/>
      <c r="O1509" s="59"/>
      <c r="P1509" s="59"/>
      <c r="Q1509" s="59"/>
      <c r="R1509" s="59"/>
      <c r="S1509" s="59"/>
      <c r="T1509" s="59"/>
      <c r="U1509" s="59"/>
      <c r="V1509" s="59"/>
      <c r="W1509" s="59"/>
      <c r="X1509" s="59"/>
      <c r="Y1509" s="59"/>
      <c r="Z1509" s="59"/>
      <c r="AA1509" s="59"/>
    </row>
    <row r="1510" spans="1:27" ht="40.35" customHeight="1" x14ac:dyDescent="0.25">
      <c r="A1510" s="59"/>
      <c r="B1510" s="59"/>
      <c r="C1510" s="59"/>
      <c r="D1510" s="59"/>
      <c r="E1510" s="59"/>
      <c r="F1510" s="59"/>
      <c r="G1510" s="59"/>
      <c r="H1510" s="59"/>
      <c r="I1510" s="59"/>
      <c r="J1510" s="59"/>
      <c r="K1510" s="59"/>
      <c r="L1510" s="59"/>
      <c r="M1510" s="59"/>
      <c r="N1510" s="59"/>
      <c r="O1510" s="59"/>
      <c r="P1510" s="59"/>
      <c r="Q1510" s="59"/>
      <c r="R1510" s="59"/>
      <c r="S1510" s="59"/>
      <c r="T1510" s="59"/>
      <c r="U1510" s="59"/>
      <c r="V1510" s="59"/>
      <c r="W1510" s="59"/>
      <c r="X1510" s="59"/>
      <c r="Y1510" s="59"/>
      <c r="Z1510" s="59"/>
      <c r="AA1510" s="59"/>
    </row>
    <row r="1511" spans="1:27" ht="40.35" customHeight="1" x14ac:dyDescent="0.25">
      <c r="A1511" s="59"/>
      <c r="B1511" s="59"/>
      <c r="C1511" s="59"/>
      <c r="D1511" s="59"/>
      <c r="E1511" s="59"/>
      <c r="F1511" s="59"/>
      <c r="G1511" s="59"/>
      <c r="H1511" s="59"/>
      <c r="I1511" s="59"/>
      <c r="J1511" s="59"/>
      <c r="K1511" s="59"/>
      <c r="L1511" s="59"/>
      <c r="M1511" s="59"/>
      <c r="N1511" s="59"/>
      <c r="O1511" s="59"/>
      <c r="P1511" s="59"/>
      <c r="Q1511" s="59"/>
      <c r="R1511" s="59"/>
      <c r="S1511" s="59"/>
      <c r="T1511" s="59"/>
      <c r="U1511" s="59"/>
      <c r="V1511" s="59"/>
      <c r="W1511" s="59"/>
      <c r="X1511" s="59"/>
      <c r="Y1511" s="59"/>
      <c r="Z1511" s="59"/>
      <c r="AA1511" s="59"/>
    </row>
    <row r="1512" spans="1:27" ht="40.35" customHeight="1" x14ac:dyDescent="0.25">
      <c r="A1512" s="59"/>
      <c r="B1512" s="59"/>
      <c r="C1512" s="59"/>
      <c r="D1512" s="59"/>
      <c r="E1512" s="59"/>
      <c r="F1512" s="59"/>
      <c r="G1512" s="59"/>
      <c r="H1512" s="59"/>
      <c r="I1512" s="59"/>
      <c r="J1512" s="59"/>
      <c r="K1512" s="59"/>
      <c r="L1512" s="59"/>
      <c r="M1512" s="59"/>
      <c r="N1512" s="59"/>
      <c r="O1512" s="59"/>
      <c r="P1512" s="59"/>
      <c r="Q1512" s="59"/>
      <c r="R1512" s="59"/>
      <c r="S1512" s="59"/>
      <c r="T1512" s="59"/>
      <c r="U1512" s="59"/>
      <c r="V1512" s="59"/>
      <c r="W1512" s="59"/>
      <c r="X1512" s="59"/>
      <c r="Y1512" s="59"/>
      <c r="Z1512" s="59"/>
      <c r="AA1512" s="59"/>
    </row>
    <row r="1513" spans="1:27" ht="40.35" customHeight="1" x14ac:dyDescent="0.25">
      <c r="A1513" s="59"/>
      <c r="B1513" s="59"/>
      <c r="C1513" s="59"/>
      <c r="D1513" s="59"/>
      <c r="E1513" s="59"/>
      <c r="F1513" s="59"/>
      <c r="G1513" s="59"/>
      <c r="H1513" s="59"/>
      <c r="I1513" s="59"/>
      <c r="J1513" s="59"/>
      <c r="K1513" s="59"/>
      <c r="L1513" s="59"/>
      <c r="M1513" s="59"/>
      <c r="N1513" s="59"/>
      <c r="O1513" s="59"/>
      <c r="P1513" s="59"/>
      <c r="Q1513" s="59"/>
      <c r="R1513" s="59"/>
      <c r="S1513" s="59"/>
      <c r="T1513" s="59"/>
      <c r="U1513" s="59"/>
      <c r="V1513" s="59"/>
      <c r="W1513" s="59"/>
      <c r="X1513" s="59"/>
      <c r="Y1513" s="59"/>
      <c r="Z1513" s="59"/>
      <c r="AA1513" s="59"/>
    </row>
    <row r="1514" spans="1:27" ht="40.35" customHeight="1" x14ac:dyDescent="0.25">
      <c r="A1514" s="59"/>
      <c r="B1514" s="59"/>
      <c r="C1514" s="59"/>
      <c r="D1514" s="59"/>
      <c r="E1514" s="59"/>
      <c r="F1514" s="59"/>
      <c r="G1514" s="59"/>
      <c r="H1514" s="59"/>
      <c r="I1514" s="59"/>
      <c r="J1514" s="59"/>
      <c r="K1514" s="59"/>
      <c r="L1514" s="59"/>
      <c r="M1514" s="59"/>
      <c r="N1514" s="59"/>
      <c r="O1514" s="59"/>
      <c r="P1514" s="59"/>
      <c r="Q1514" s="59"/>
      <c r="R1514" s="59"/>
      <c r="S1514" s="59"/>
      <c r="T1514" s="59"/>
      <c r="U1514" s="59"/>
      <c r="V1514" s="59"/>
      <c r="W1514" s="59"/>
      <c r="X1514" s="59"/>
      <c r="Y1514" s="59"/>
      <c r="Z1514" s="59"/>
      <c r="AA1514" s="59"/>
    </row>
    <row r="1515" spans="1:27" ht="40.35" customHeight="1" x14ac:dyDescent="0.25">
      <c r="A1515" s="59"/>
      <c r="B1515" s="59"/>
      <c r="C1515" s="59"/>
      <c r="D1515" s="59"/>
      <c r="E1515" s="59"/>
      <c r="F1515" s="59"/>
      <c r="G1515" s="59"/>
      <c r="H1515" s="59"/>
      <c r="I1515" s="59"/>
      <c r="J1515" s="59"/>
      <c r="K1515" s="59"/>
      <c r="L1515" s="59"/>
      <c r="M1515" s="59"/>
      <c r="N1515" s="59"/>
      <c r="O1515" s="59"/>
      <c r="P1515" s="59"/>
      <c r="Q1515" s="59"/>
      <c r="R1515" s="59"/>
      <c r="S1515" s="59"/>
      <c r="T1515" s="59"/>
      <c r="U1515" s="59"/>
      <c r="V1515" s="59"/>
      <c r="W1515" s="59"/>
      <c r="X1515" s="59"/>
      <c r="Y1515" s="59"/>
      <c r="Z1515" s="59"/>
      <c r="AA1515" s="59"/>
    </row>
    <row r="1516" spans="1:27" ht="40.35" customHeight="1" x14ac:dyDescent="0.25">
      <c r="A1516" s="59"/>
      <c r="B1516" s="59"/>
      <c r="C1516" s="59"/>
      <c r="D1516" s="59"/>
      <c r="E1516" s="59"/>
      <c r="F1516" s="59"/>
      <c r="G1516" s="59"/>
      <c r="H1516" s="59"/>
      <c r="I1516" s="59"/>
      <c r="J1516" s="59"/>
      <c r="K1516" s="59"/>
      <c r="L1516" s="59"/>
      <c r="M1516" s="59"/>
      <c r="N1516" s="59"/>
      <c r="O1516" s="59"/>
      <c r="P1516" s="59"/>
      <c r="Q1516" s="59"/>
      <c r="R1516" s="59"/>
      <c r="S1516" s="59"/>
      <c r="T1516" s="59"/>
      <c r="U1516" s="59"/>
      <c r="V1516" s="59"/>
      <c r="W1516" s="59"/>
      <c r="X1516" s="59"/>
      <c r="Y1516" s="59"/>
      <c r="Z1516" s="59"/>
      <c r="AA1516" s="59"/>
    </row>
    <row r="1517" spans="1:27" ht="40.35" customHeight="1" x14ac:dyDescent="0.25">
      <c r="A1517" s="59"/>
      <c r="B1517" s="59"/>
      <c r="C1517" s="59"/>
      <c r="D1517" s="59"/>
      <c r="E1517" s="59"/>
      <c r="F1517" s="59"/>
      <c r="G1517" s="59"/>
      <c r="H1517" s="59"/>
      <c r="I1517" s="59"/>
      <c r="J1517" s="59"/>
      <c r="K1517" s="59"/>
      <c r="L1517" s="59"/>
      <c r="M1517" s="59"/>
      <c r="N1517" s="59"/>
      <c r="O1517" s="59"/>
      <c r="P1517" s="59"/>
      <c r="Q1517" s="59"/>
      <c r="R1517" s="59"/>
      <c r="S1517" s="59"/>
      <c r="T1517" s="59"/>
      <c r="U1517" s="59"/>
      <c r="V1517" s="59"/>
      <c r="W1517" s="59"/>
      <c r="X1517" s="59"/>
      <c r="Y1517" s="59"/>
      <c r="Z1517" s="59"/>
      <c r="AA1517" s="59"/>
    </row>
    <row r="1518" spans="1:27" ht="40.35" customHeight="1" x14ac:dyDescent="0.25">
      <c r="A1518" s="59"/>
      <c r="B1518" s="59"/>
      <c r="C1518" s="59"/>
      <c r="D1518" s="59"/>
      <c r="E1518" s="59"/>
      <c r="F1518" s="59"/>
      <c r="G1518" s="59"/>
      <c r="H1518" s="59"/>
      <c r="I1518" s="59"/>
      <c r="J1518" s="59"/>
      <c r="K1518" s="59"/>
      <c r="L1518" s="59"/>
      <c r="M1518" s="59"/>
      <c r="N1518" s="59"/>
      <c r="O1518" s="59"/>
      <c r="P1518" s="59"/>
      <c r="Q1518" s="59"/>
      <c r="R1518" s="59"/>
      <c r="S1518" s="59"/>
      <c r="T1518" s="59"/>
      <c r="U1518" s="59"/>
      <c r="V1518" s="59"/>
      <c r="W1518" s="59"/>
      <c r="X1518" s="59"/>
      <c r="Y1518" s="59"/>
      <c r="Z1518" s="59"/>
      <c r="AA1518" s="59"/>
    </row>
    <row r="1519" spans="1:27" ht="40.35" customHeight="1" x14ac:dyDescent="0.25">
      <c r="A1519" s="59"/>
      <c r="B1519" s="59"/>
      <c r="C1519" s="59"/>
      <c r="D1519" s="59"/>
      <c r="E1519" s="59"/>
      <c r="F1519" s="59"/>
      <c r="G1519" s="59"/>
      <c r="H1519" s="59"/>
      <c r="I1519" s="59"/>
      <c r="J1519" s="59"/>
      <c r="K1519" s="59"/>
      <c r="L1519" s="59"/>
      <c r="M1519" s="59"/>
      <c r="N1519" s="59"/>
      <c r="O1519" s="59"/>
      <c r="P1519" s="59"/>
      <c r="Q1519" s="59"/>
      <c r="R1519" s="59"/>
      <c r="S1519" s="59"/>
      <c r="T1519" s="59"/>
      <c r="U1519" s="59"/>
      <c r="V1519" s="59"/>
      <c r="W1519" s="59"/>
      <c r="X1519" s="59"/>
      <c r="Y1519" s="59"/>
      <c r="Z1519" s="59"/>
      <c r="AA1519" s="59"/>
    </row>
    <row r="1520" spans="1:27" ht="40.35" customHeight="1" x14ac:dyDescent="0.25">
      <c r="A1520" s="59"/>
      <c r="B1520" s="59"/>
      <c r="C1520" s="59"/>
      <c r="D1520" s="59"/>
      <c r="E1520" s="59"/>
      <c r="F1520" s="59"/>
      <c r="G1520" s="59"/>
      <c r="H1520" s="59"/>
      <c r="I1520" s="59"/>
      <c r="J1520" s="59"/>
      <c r="K1520" s="59"/>
      <c r="L1520" s="59"/>
      <c r="M1520" s="59"/>
      <c r="N1520" s="59"/>
      <c r="O1520" s="59"/>
      <c r="P1520" s="59"/>
      <c r="Q1520" s="59"/>
      <c r="R1520" s="59"/>
      <c r="S1520" s="59"/>
      <c r="T1520" s="59"/>
      <c r="U1520" s="59"/>
      <c r="V1520" s="59"/>
      <c r="W1520" s="59"/>
      <c r="X1520" s="59"/>
      <c r="Y1520" s="59"/>
      <c r="Z1520" s="59"/>
      <c r="AA1520" s="59"/>
    </row>
    <row r="1521" spans="1:27" ht="40.35" customHeight="1" x14ac:dyDescent="0.25">
      <c r="A1521" s="59"/>
      <c r="B1521" s="59"/>
      <c r="C1521" s="59"/>
      <c r="D1521" s="59"/>
      <c r="E1521" s="59"/>
      <c r="F1521" s="59"/>
      <c r="G1521" s="59"/>
      <c r="H1521" s="59"/>
      <c r="I1521" s="59"/>
      <c r="J1521" s="59"/>
      <c r="K1521" s="59"/>
      <c r="L1521" s="59"/>
      <c r="M1521" s="59"/>
      <c r="N1521" s="59"/>
      <c r="O1521" s="59"/>
      <c r="P1521" s="59"/>
      <c r="Q1521" s="59"/>
      <c r="R1521" s="59"/>
      <c r="S1521" s="59"/>
      <c r="T1521" s="59"/>
      <c r="U1521" s="59"/>
      <c r="V1521" s="59"/>
      <c r="W1521" s="59"/>
      <c r="X1521" s="59"/>
      <c r="Y1521" s="59"/>
      <c r="Z1521" s="59"/>
      <c r="AA1521" s="59"/>
    </row>
    <row r="1522" spans="1:27" ht="40.35" customHeight="1" x14ac:dyDescent="0.25">
      <c r="A1522" s="59"/>
      <c r="B1522" s="59"/>
      <c r="C1522" s="59"/>
      <c r="D1522" s="59"/>
      <c r="E1522" s="59"/>
      <c r="F1522" s="59"/>
      <c r="G1522" s="59"/>
      <c r="H1522" s="59"/>
      <c r="I1522" s="59"/>
      <c r="J1522" s="59"/>
      <c r="K1522" s="59"/>
      <c r="L1522" s="59"/>
      <c r="M1522" s="59"/>
      <c r="N1522" s="59"/>
      <c r="O1522" s="59"/>
      <c r="P1522" s="59"/>
      <c r="Q1522" s="59"/>
      <c r="R1522" s="59"/>
      <c r="S1522" s="59"/>
      <c r="T1522" s="59"/>
      <c r="U1522" s="59"/>
      <c r="V1522" s="59"/>
      <c r="W1522" s="59"/>
      <c r="X1522" s="59"/>
      <c r="Y1522" s="59"/>
      <c r="Z1522" s="59"/>
      <c r="AA1522" s="59"/>
    </row>
    <row r="1523" spans="1:27" ht="40.35" customHeight="1" x14ac:dyDescent="0.25">
      <c r="A1523" s="59"/>
      <c r="B1523" s="59"/>
      <c r="C1523" s="59"/>
      <c r="D1523" s="59"/>
      <c r="E1523" s="59"/>
      <c r="F1523" s="59"/>
      <c r="G1523" s="59"/>
      <c r="H1523" s="59"/>
      <c r="I1523" s="59"/>
      <c r="J1523" s="59"/>
      <c r="K1523" s="59"/>
      <c r="L1523" s="59"/>
      <c r="M1523" s="59"/>
      <c r="N1523" s="59"/>
      <c r="O1523" s="59"/>
      <c r="P1523" s="59"/>
      <c r="Q1523" s="59"/>
      <c r="R1523" s="59"/>
      <c r="S1523" s="59"/>
      <c r="T1523" s="59"/>
      <c r="U1523" s="59"/>
      <c r="V1523" s="59"/>
      <c r="W1523" s="59"/>
      <c r="X1523" s="59"/>
      <c r="Y1523" s="59"/>
      <c r="Z1523" s="59"/>
      <c r="AA1523" s="59"/>
    </row>
    <row r="1524" spans="1:27" ht="40.35" customHeight="1" x14ac:dyDescent="0.25">
      <c r="A1524" s="59"/>
      <c r="B1524" s="59"/>
      <c r="C1524" s="59"/>
      <c r="D1524" s="59"/>
      <c r="E1524" s="59"/>
      <c r="F1524" s="59"/>
      <c r="G1524" s="59"/>
      <c r="H1524" s="59"/>
      <c r="I1524" s="59"/>
      <c r="J1524" s="59"/>
      <c r="K1524" s="59"/>
      <c r="L1524" s="59"/>
      <c r="M1524" s="59"/>
      <c r="N1524" s="59"/>
      <c r="O1524" s="59"/>
      <c r="P1524" s="59"/>
      <c r="Q1524" s="59"/>
      <c r="R1524" s="59"/>
      <c r="S1524" s="59"/>
      <c r="T1524" s="59"/>
      <c r="U1524" s="59"/>
      <c r="V1524" s="59"/>
      <c r="W1524" s="59"/>
      <c r="X1524" s="59"/>
      <c r="Y1524" s="59"/>
      <c r="Z1524" s="59"/>
      <c r="AA1524" s="59"/>
    </row>
    <row r="1525" spans="1:27" ht="40.35" customHeight="1" x14ac:dyDescent="0.25">
      <c r="A1525" s="59"/>
      <c r="B1525" s="59"/>
      <c r="C1525" s="59"/>
      <c r="D1525" s="59"/>
      <c r="E1525" s="59"/>
      <c r="F1525" s="59"/>
      <c r="G1525" s="59"/>
      <c r="H1525" s="59"/>
      <c r="I1525" s="59"/>
      <c r="J1525" s="59"/>
      <c r="K1525" s="59"/>
      <c r="L1525" s="59"/>
      <c r="M1525" s="59"/>
      <c r="N1525" s="59"/>
      <c r="O1525" s="59"/>
      <c r="P1525" s="59"/>
      <c r="Q1525" s="59"/>
      <c r="R1525" s="59"/>
      <c r="S1525" s="59"/>
      <c r="T1525" s="59"/>
      <c r="U1525" s="59"/>
      <c r="V1525" s="59"/>
      <c r="W1525" s="59"/>
      <c r="X1525" s="59"/>
      <c r="Y1525" s="59"/>
      <c r="Z1525" s="59"/>
      <c r="AA1525" s="59"/>
    </row>
  </sheetData>
  <sheetProtection algorithmName="SHA-512" hashValue="IJBeX/Byx4fyARWgxvRI3lX2K1Zlmu/0LZ+0DebC0s8H6YyVurz9tC7TApgBUvz3F81o7qTd913q0zYxWHMw+g==" saltValue="ekHQrIvsIdK48j3gZ4Aeiw==" spinCount="100000" sheet="1" formatCells="0" formatRows="0"/>
  <sortState xmlns:xlrd2="http://schemas.microsoft.com/office/spreadsheetml/2017/richdata2" ref="A6:Y15">
    <sortCondition ref="A6"/>
  </sortState>
  <mergeCells count="2">
    <mergeCell ref="A16:J16"/>
    <mergeCell ref="A2:J3"/>
  </mergeCells>
  <phoneticPr fontId="45" type="noConversion"/>
  <conditionalFormatting sqref="E6:E15">
    <cfRule type="expression" dxfId="4" priority="2">
      <formula>OR(#REF!="Autre période",#REF!="2005-2011")</formula>
    </cfRule>
    <cfRule type="expression" dxfId="3" priority="3">
      <formula>#REF!="Autre période"</formula>
    </cfRule>
  </conditionalFormatting>
  <conditionalFormatting sqref="J6:J15">
    <cfRule type="cellIs" dxfId="2" priority="1" operator="equal">
      <formula>"Onglet Conversion à compléter pour ce code !"</formula>
    </cfRule>
  </conditionalFormatting>
  <dataValidations disablePrompts="1" count="1">
    <dataValidation type="decimal" operator="greaterThan" allowBlank="1" showInputMessage="1" showErrorMessage="1" errorTitle="Erreur" error="La valeur doit être un nombre décimal supérieur à 0!" sqref="E6:E15" xr:uid="{00000000-0002-0000-0300-000003000000}">
      <formula1>0</formula1>
    </dataValidation>
  </dataValidations>
  <printOptions horizontalCentered="1" verticalCentered="1"/>
  <pageMargins left="0.43307086614173229" right="0.23622047244094491" top="0.74803149606299213" bottom="0.74803149606299213" header="0.31496062992125984" footer="0.31496062992125984"/>
  <pageSetup paperSize="9" scale="65" orientation="landscape" r:id="rId1"/>
  <headerFooter>
    <oddHeader>&amp;C&amp;"Arial,Normal"&amp;12CARBON LEAKAGE INDIRECT
EMISSIONS INDIRECTES DE 2025</oddHeader>
    <oddFooter>&amp;LV 1.1&amp;C&amp;F&amp;R&amp;P / &amp;N</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69C19761-FC24-43CD-9FD0-11892FE2F6DF}">
          <x14:formula1>
            <xm:f>PRODCOM!$A$5:$A$417</xm:f>
          </x14:formula1>
          <xm:sqref>A6:A15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pageSetUpPr fitToPage="1"/>
  </sheetPr>
  <dimension ref="A1:T23"/>
  <sheetViews>
    <sheetView view="pageLayout" zoomScale="110" zoomScaleNormal="40" zoomScalePageLayoutView="110" workbookViewId="0">
      <selection activeCell="F7" sqref="F7"/>
    </sheetView>
  </sheetViews>
  <sheetFormatPr baseColWidth="10" defaultColWidth="11.42578125" defaultRowHeight="15" x14ac:dyDescent="0.25"/>
  <cols>
    <col min="1" max="1" width="13.5703125" style="10" customWidth="1"/>
    <col min="2" max="2" width="18.85546875" customWidth="1"/>
    <col min="3" max="3" width="18" customWidth="1"/>
    <col min="4" max="4" width="11.42578125" hidden="1" customWidth="1"/>
    <col min="5" max="14" width="9.5703125" customWidth="1"/>
    <col min="15" max="15" width="30.85546875" customWidth="1"/>
    <col min="16" max="16" width="1.85546875" hidden="1" customWidth="1"/>
    <col min="17" max="17" width="3.5703125" hidden="1" customWidth="1"/>
    <col min="18" max="18" width="5.42578125" hidden="1" customWidth="1"/>
    <col min="19" max="19" width="7.140625" hidden="1" customWidth="1"/>
    <col min="20" max="20" width="2.5703125" hidden="1" customWidth="1"/>
  </cols>
  <sheetData>
    <row r="1" spans="1:20" ht="15.75" thickBot="1" x14ac:dyDescent="0.3">
      <c r="A1" s="62"/>
      <c r="B1" s="41"/>
      <c r="C1" s="41"/>
      <c r="D1" s="41"/>
      <c r="E1" s="41"/>
      <c r="F1" s="41"/>
      <c r="G1" s="41"/>
      <c r="H1" s="41"/>
      <c r="I1" s="41"/>
      <c r="J1" s="41"/>
      <c r="K1" s="41"/>
      <c r="L1" s="41"/>
      <c r="M1" s="41"/>
      <c r="N1" s="41"/>
      <c r="O1" s="41"/>
      <c r="P1" s="41"/>
      <c r="Q1" s="41"/>
      <c r="R1" s="41"/>
      <c r="S1" s="41"/>
      <c r="T1" s="39"/>
    </row>
    <row r="2" spans="1:20" s="38" customFormat="1" ht="34.35" customHeight="1" thickBot="1" x14ac:dyDescent="0.3">
      <c r="A2" s="63"/>
      <c r="B2" s="394" t="s">
        <v>33</v>
      </c>
      <c r="C2" s="395"/>
      <c r="D2" s="395"/>
      <c r="E2" s="395"/>
      <c r="F2" s="395"/>
      <c r="G2" s="395"/>
      <c r="H2" s="395"/>
      <c r="I2" s="395"/>
      <c r="J2" s="395"/>
      <c r="K2" s="395"/>
      <c r="L2" s="395"/>
      <c r="M2" s="395"/>
      <c r="N2" s="395"/>
      <c r="O2" s="395"/>
      <c r="P2" s="395"/>
      <c r="Q2" s="80"/>
      <c r="R2" s="92"/>
      <c r="S2" s="92"/>
      <c r="T2" s="64"/>
    </row>
    <row r="3" spans="1:20" ht="15.75" thickBot="1" x14ac:dyDescent="0.3">
      <c r="A3" s="65"/>
      <c r="B3" s="2"/>
      <c r="C3" s="2"/>
      <c r="D3" s="2"/>
      <c r="E3" s="2"/>
      <c r="F3" s="2"/>
      <c r="G3" s="2"/>
      <c r="H3" s="2"/>
      <c r="I3" s="2"/>
      <c r="J3" s="2"/>
      <c r="K3" s="2"/>
      <c r="L3" s="2"/>
      <c r="M3" s="2"/>
      <c r="N3" s="2"/>
      <c r="O3" s="2"/>
      <c r="P3" s="2"/>
      <c r="Q3" s="2"/>
      <c r="R3" s="2"/>
      <c r="S3" s="2"/>
      <c r="T3" s="5"/>
    </row>
    <row r="4" spans="1:20" ht="33.6" customHeight="1" thickBot="1" x14ac:dyDescent="0.3">
      <c r="A4" s="415" t="s">
        <v>29</v>
      </c>
      <c r="B4" s="416"/>
      <c r="C4" s="385"/>
      <c r="D4" s="386"/>
      <c r="E4" s="387" t="str">
        <f>IF(C4="","",VLOOKUP($C4,PRODCOM!$A$5:$B$417,2))</f>
        <v/>
      </c>
      <c r="F4" s="387"/>
      <c r="G4" s="387"/>
      <c r="H4" s="387"/>
      <c r="I4" s="387"/>
      <c r="J4" s="387"/>
      <c r="K4" s="387"/>
      <c r="L4" s="387"/>
      <c r="M4" s="387"/>
      <c r="N4" s="388"/>
      <c r="O4" s="2"/>
      <c r="P4" s="2"/>
      <c r="Q4" s="2"/>
      <c r="R4" s="2"/>
      <c r="S4" s="2"/>
      <c r="T4" s="5"/>
    </row>
    <row r="5" spans="1:20" ht="18.600000000000001" customHeight="1" x14ac:dyDescent="0.25">
      <c r="A5" s="160"/>
      <c r="B5" s="161"/>
      <c r="C5" s="2"/>
      <c r="D5" s="2"/>
      <c r="E5" s="162"/>
      <c r="F5" s="162"/>
      <c r="G5" s="162"/>
      <c r="H5" s="162"/>
      <c r="I5" s="162"/>
      <c r="J5" s="162"/>
      <c r="K5" s="162"/>
      <c r="L5" s="162"/>
      <c r="M5" s="162"/>
      <c r="N5" s="162"/>
      <c r="O5" s="2"/>
      <c r="P5" s="2"/>
      <c r="Q5" s="2"/>
      <c r="R5" s="2"/>
      <c r="S5" s="2"/>
      <c r="T5" s="5"/>
    </row>
    <row r="6" spans="1:20" x14ac:dyDescent="0.25">
      <c r="A6" s="71"/>
      <c r="B6" s="71" t="s">
        <v>1040</v>
      </c>
      <c r="C6" s="2"/>
      <c r="D6" s="2"/>
      <c r="E6" s="2"/>
      <c r="F6" s="2"/>
      <c r="G6" s="2"/>
      <c r="H6" s="2"/>
      <c r="I6" s="2"/>
      <c r="J6" s="2"/>
      <c r="K6" s="2"/>
      <c r="L6" s="2"/>
      <c r="M6" s="2"/>
      <c r="N6" s="2"/>
      <c r="O6" s="2"/>
      <c r="P6" s="2"/>
      <c r="Q6" s="2"/>
      <c r="R6" s="2"/>
      <c r="S6" s="2"/>
      <c r="T6" s="5"/>
    </row>
    <row r="7" spans="1:20" s="11" customFormat="1" ht="73.5" customHeight="1" x14ac:dyDescent="0.25">
      <c r="A7" s="207" t="s">
        <v>1034</v>
      </c>
      <c r="B7" s="206">
        <v>47.3</v>
      </c>
      <c r="C7" s="167"/>
      <c r="T7" s="66"/>
    </row>
    <row r="8" spans="1:20" s="11" customFormat="1" ht="11.1" customHeight="1" x14ac:dyDescent="0.25">
      <c r="A8" s="159"/>
      <c r="B8" s="93"/>
      <c r="T8" s="66"/>
    </row>
    <row r="9" spans="1:20" ht="3.95" hidden="1" customHeight="1" x14ac:dyDescent="0.25">
      <c r="A9" s="67"/>
      <c r="B9" s="94"/>
      <c r="C9" s="2"/>
      <c r="D9" s="2"/>
      <c r="E9" s="2"/>
      <c r="F9" s="2"/>
      <c r="G9" s="2"/>
      <c r="H9" s="2"/>
      <c r="I9" s="2"/>
      <c r="J9" s="2"/>
      <c r="K9" s="2"/>
      <c r="L9" s="2"/>
      <c r="M9" s="2"/>
      <c r="N9" s="2"/>
      <c r="O9" s="2"/>
      <c r="P9" s="95"/>
      <c r="Q9" s="95"/>
      <c r="R9" s="95"/>
      <c r="S9" s="95"/>
      <c r="T9" s="5"/>
    </row>
    <row r="10" spans="1:20" ht="44.1" customHeight="1" x14ac:dyDescent="0.25">
      <c r="A10" s="86" t="s">
        <v>34</v>
      </c>
      <c r="B10" s="52" t="s">
        <v>35</v>
      </c>
      <c r="C10" s="197">
        <v>2025</v>
      </c>
      <c r="D10" s="51" t="s">
        <v>36</v>
      </c>
      <c r="T10" s="40"/>
    </row>
    <row r="11" spans="1:20" ht="30.75" customHeight="1" x14ac:dyDescent="0.25">
      <c r="A11" s="53" t="s">
        <v>37</v>
      </c>
      <c r="B11" s="53" t="s">
        <v>38</v>
      </c>
      <c r="C11" s="97"/>
      <c r="D11" s="91" t="str">
        <f>IF(C11&lt;&gt;"",C11,"")</f>
        <v/>
      </c>
      <c r="E11" s="168"/>
      <c r="F11" s="198"/>
      <c r="T11" s="40"/>
    </row>
    <row r="12" spans="1:20" ht="34.5" customHeight="1" x14ac:dyDescent="0.25">
      <c r="A12" s="53" t="s">
        <v>1049</v>
      </c>
      <c r="B12" s="53" t="s">
        <v>39</v>
      </c>
      <c r="C12" s="97"/>
      <c r="D12" s="91" t="str">
        <f t="shared" ref="D12:D15" si="0">IF(C12&lt;&gt;"",C12,"")</f>
        <v/>
      </c>
      <c r="E12" s="166"/>
      <c r="F12" s="166"/>
      <c r="T12" s="40"/>
    </row>
    <row r="13" spans="1:20" ht="48" customHeight="1" x14ac:dyDescent="0.25">
      <c r="A13" s="53" t="s">
        <v>40</v>
      </c>
      <c r="B13" s="53" t="s">
        <v>41</v>
      </c>
      <c r="C13" s="97"/>
      <c r="D13" s="91" t="str">
        <f t="shared" si="0"/>
        <v/>
      </c>
      <c r="E13" s="166"/>
      <c r="F13" s="166"/>
      <c r="M13" s="198"/>
      <c r="N13" s="198"/>
      <c r="T13" s="40"/>
    </row>
    <row r="14" spans="1:20" ht="35.450000000000003" customHeight="1" x14ac:dyDescent="0.25">
      <c r="A14" s="53" t="s">
        <v>42</v>
      </c>
      <c r="B14" s="53" t="s">
        <v>38</v>
      </c>
      <c r="C14" s="173" t="str">
        <f>IF(C11&lt;&gt;"",C11+C12*$B$7,"")</f>
        <v/>
      </c>
      <c r="D14" s="91" t="str">
        <f t="shared" si="0"/>
        <v/>
      </c>
      <c r="E14" s="166"/>
      <c r="F14" s="166"/>
      <c r="T14" s="40"/>
    </row>
    <row r="15" spans="1:20" ht="33" customHeight="1" x14ac:dyDescent="0.25">
      <c r="A15" s="53" t="s">
        <v>43</v>
      </c>
      <c r="B15" s="53" t="s">
        <v>38</v>
      </c>
      <c r="C15" s="173" t="str">
        <f>IF(C13&lt;&gt;"",C13*RECAPITULATIF!$E$20,"")</f>
        <v/>
      </c>
      <c r="D15" s="91" t="str">
        <f t="shared" si="0"/>
        <v/>
      </c>
      <c r="E15" s="166"/>
      <c r="F15" s="166"/>
      <c r="O15" s="258"/>
      <c r="P15" s="258"/>
      <c r="Q15" s="258"/>
      <c r="R15" s="258"/>
      <c r="S15" s="258"/>
      <c r="T15" s="40"/>
    </row>
    <row r="16" spans="1:20" ht="3.95" customHeight="1" x14ac:dyDescent="0.25">
      <c r="A16" s="68"/>
      <c r="B16" s="96"/>
      <c r="C16" s="2"/>
      <c r="D16" s="2"/>
      <c r="E16" s="2"/>
      <c r="F16" s="2"/>
      <c r="G16" s="2"/>
      <c r="H16" s="2"/>
      <c r="I16" s="2"/>
      <c r="J16" s="89"/>
      <c r="K16" s="2"/>
      <c r="L16" s="389"/>
      <c r="M16" s="390"/>
      <c r="N16" s="390"/>
      <c r="O16" s="262"/>
      <c r="P16" s="259"/>
      <c r="Q16" s="259"/>
      <c r="R16" s="259"/>
      <c r="S16" s="259"/>
      <c r="T16" s="5"/>
    </row>
    <row r="17" spans="1:20" ht="11.1" customHeight="1" x14ac:dyDescent="0.25">
      <c r="A17" s="68"/>
      <c r="B17" s="96"/>
      <c r="C17" s="96"/>
      <c r="D17" s="96"/>
      <c r="E17" s="96"/>
      <c r="F17" s="96"/>
      <c r="G17" s="96"/>
      <c r="H17" s="96"/>
      <c r="I17" s="89"/>
      <c r="J17" s="89"/>
      <c r="K17" s="2"/>
      <c r="L17" s="2"/>
      <c r="M17" s="2"/>
      <c r="N17" s="2"/>
      <c r="O17" s="2"/>
      <c r="P17" s="2"/>
      <c r="Q17" s="2"/>
      <c r="R17" s="2"/>
      <c r="S17" s="2"/>
      <c r="T17" s="5"/>
    </row>
    <row r="18" spans="1:20" ht="12.6" customHeight="1" thickBot="1" x14ac:dyDescent="0.3">
      <c r="A18" s="69"/>
      <c r="B18" s="45"/>
      <c r="C18" s="89"/>
      <c r="D18" s="89"/>
      <c r="E18" s="89"/>
      <c r="F18" s="89"/>
      <c r="G18" s="89"/>
      <c r="H18" s="89"/>
      <c r="I18" s="45"/>
      <c r="J18" s="89"/>
      <c r="K18" s="2"/>
      <c r="L18" s="2"/>
      <c r="M18" s="2"/>
      <c r="N18" s="2"/>
      <c r="O18" s="2"/>
      <c r="P18" s="2"/>
      <c r="Q18" s="2"/>
      <c r="R18" s="2"/>
      <c r="S18" s="2"/>
      <c r="T18" s="5"/>
    </row>
    <row r="19" spans="1:20" ht="71.099999999999994" customHeight="1" x14ac:dyDescent="0.25">
      <c r="A19" s="402" t="s">
        <v>29</v>
      </c>
      <c r="B19" s="403"/>
      <c r="C19" s="398" t="s">
        <v>44</v>
      </c>
      <c r="D19" s="399"/>
      <c r="E19" s="411" t="s">
        <v>45</v>
      </c>
      <c r="F19" s="412"/>
      <c r="G19" s="409" t="s">
        <v>46</v>
      </c>
      <c r="H19" s="409"/>
      <c r="I19" s="391" t="s">
        <v>47</v>
      </c>
      <c r="J19" s="391"/>
      <c r="K19" s="391"/>
      <c r="L19" s="391" t="s">
        <v>48</v>
      </c>
      <c r="M19" s="391"/>
      <c r="N19" s="391"/>
      <c r="O19" s="406" t="s">
        <v>49</v>
      </c>
      <c r="P19" s="407"/>
      <c r="Q19" s="407"/>
      <c r="R19" s="407"/>
      <c r="S19" s="407"/>
      <c r="T19" s="408"/>
    </row>
    <row r="20" spans="1:20" ht="36.950000000000003" customHeight="1" thickBot="1" x14ac:dyDescent="0.3">
      <c r="A20" s="404" t="str">
        <f>IF($C$4&lt;&gt;"",$C$4,"")</f>
        <v/>
      </c>
      <c r="B20" s="405"/>
      <c r="C20" s="400" t="str">
        <f>IF(A20="","",VLOOKUP($A20,PRODCOM!$A$5:$D$417,4))</f>
        <v/>
      </c>
      <c r="D20" s="401"/>
      <c r="E20" s="413" t="str">
        <f>IF($C$4&lt;&gt;"",VLOOKUP($C$4,PRODUITS!A6:I15,9,FALSE),"")</f>
        <v/>
      </c>
      <c r="F20" s="414"/>
      <c r="G20" s="410" t="str">
        <f>IF($I$20&lt;&gt;"",$I$20/($I$20+$L$20),"")</f>
        <v/>
      </c>
      <c r="H20" s="410"/>
      <c r="I20" s="392" t="str">
        <f>IF($D$15&lt;&gt;"",$D$15,"")</f>
        <v/>
      </c>
      <c r="J20" s="392"/>
      <c r="K20" s="392"/>
      <c r="L20" s="392" t="str">
        <f>IF($D$14&lt;&gt;"",$D$14,"")</f>
        <v/>
      </c>
      <c r="M20" s="392"/>
      <c r="N20" s="393"/>
      <c r="O20" s="264" t="str">
        <f>IF($C20&lt;&gt;"",($C$20*$G$20)/RECAPITULATIF!$E$20,"")</f>
        <v/>
      </c>
      <c r="P20" s="261"/>
      <c r="Q20" s="261"/>
      <c r="R20" s="261"/>
      <c r="S20" s="261"/>
      <c r="T20" s="260"/>
    </row>
    <row r="21" spans="1:20" x14ac:dyDescent="0.25">
      <c r="A21" s="65"/>
      <c r="B21" s="2"/>
      <c r="C21" s="169"/>
      <c r="D21" s="169"/>
      <c r="E21" s="169"/>
      <c r="F21" s="169"/>
      <c r="G21" s="169"/>
      <c r="H21" s="169"/>
      <c r="I21" s="169"/>
      <c r="J21" s="170"/>
      <c r="K21" s="169"/>
      <c r="L21" s="169"/>
      <c r="M21" s="169"/>
      <c r="N21" s="169"/>
      <c r="O21" s="169"/>
      <c r="P21" s="169"/>
      <c r="Q21" s="169"/>
      <c r="R21" s="169"/>
      <c r="S21" s="169"/>
      <c r="T21" s="171"/>
    </row>
    <row r="22" spans="1:20" x14ac:dyDescent="0.25">
      <c r="A22" s="396" t="s">
        <v>50</v>
      </c>
      <c r="B22" s="397"/>
      <c r="C22" s="397"/>
      <c r="D22" s="397"/>
      <c r="E22" s="397"/>
      <c r="F22" s="397"/>
      <c r="G22" s="397"/>
      <c r="H22" s="397"/>
      <c r="T22" s="40"/>
    </row>
    <row r="23" spans="1:20" ht="15.75" thickBot="1" x14ac:dyDescent="0.3">
      <c r="A23" s="70"/>
      <c r="B23" s="44"/>
      <c r="C23" s="44"/>
      <c r="D23" s="44"/>
      <c r="E23" s="44"/>
      <c r="F23" s="44"/>
      <c r="G23" s="44"/>
      <c r="H23" s="44"/>
      <c r="I23" s="44"/>
      <c r="J23" s="44"/>
      <c r="K23" s="44"/>
      <c r="L23" s="44"/>
      <c r="M23" s="44"/>
      <c r="N23" s="44"/>
      <c r="O23" s="44"/>
      <c r="P23" s="44"/>
      <c r="Q23" s="44"/>
      <c r="R23" s="44"/>
      <c r="S23" s="44">
        <v>7</v>
      </c>
      <c r="T23" s="49">
        <v>5</v>
      </c>
    </row>
  </sheetData>
  <sheetProtection algorithmName="SHA-512" hashValue="U8lVbgNf2b6sYih1VmKCn/O7QMtU3eNBNKr4AF2KvPzYKw3f1MGOZtlxGJRTYZiuh5KdD8eBuoD5ZtkpJNzkdA==" saltValue="K8XMSaKyYIWCTLG8wHAKlg==" spinCount="100000" sheet="1" objects="1" scenarios="1"/>
  <mergeCells count="19">
    <mergeCell ref="B2:P2"/>
    <mergeCell ref="A22:H22"/>
    <mergeCell ref="C19:D19"/>
    <mergeCell ref="C20:D20"/>
    <mergeCell ref="A19:B19"/>
    <mergeCell ref="A20:B20"/>
    <mergeCell ref="O19:T19"/>
    <mergeCell ref="I20:K20"/>
    <mergeCell ref="G19:H19"/>
    <mergeCell ref="G20:H20"/>
    <mergeCell ref="E19:F19"/>
    <mergeCell ref="E20:F20"/>
    <mergeCell ref="A4:B4"/>
    <mergeCell ref="C4:D4"/>
    <mergeCell ref="E4:N4"/>
    <mergeCell ref="L16:N16"/>
    <mergeCell ref="L19:N19"/>
    <mergeCell ref="L20:N20"/>
    <mergeCell ref="I19:K19"/>
  </mergeCells>
  <conditionalFormatting sqref="C11:C13">
    <cfRule type="expression" dxfId="1" priority="1">
      <formula>#REF!="2005-2011"</formula>
    </cfRule>
    <cfRule type="expression" dxfId="0" priority="2">
      <formula>#REF!="Autre période"</formula>
    </cfRule>
  </conditionalFormatting>
  <printOptions horizontalCentered="1" verticalCentered="1"/>
  <pageMargins left="0.43307086614173229" right="0.23622047244094491" top="0.74803149606299213" bottom="0.74803149606299213" header="0.31496062992125984" footer="0.31496062992125984"/>
  <pageSetup paperSize="9" scale="79" orientation="landscape" r:id="rId1"/>
  <headerFooter>
    <oddHeader>&amp;C&amp;"Arial,Normal"&amp;12CARBON LEAKAGE INDIRECT
EMISSIONS INDIRECTES DE 2025</oddHeader>
    <oddFooter>&amp;LV 1.1&amp;C&amp;F&amp;R&amp;P /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PRODCOM!$A$5:$A$417</xm:f>
          </x14:formula1>
          <xm:sqref>C4:D4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3">
    <pageSetUpPr fitToPage="1"/>
  </sheetPr>
  <dimension ref="A1:I21"/>
  <sheetViews>
    <sheetView view="pageLayout" zoomScaleNormal="34" workbookViewId="0">
      <selection activeCell="E19" sqref="E19:F19"/>
    </sheetView>
  </sheetViews>
  <sheetFormatPr baseColWidth="10" defaultColWidth="11.5703125" defaultRowHeight="15" x14ac:dyDescent="0.25"/>
  <cols>
    <col min="1" max="1" width="2.42578125" customWidth="1"/>
    <col min="2" max="2" width="10.85546875" customWidth="1"/>
    <col min="3" max="3" width="26.5703125" customWidth="1"/>
    <col min="4" max="4" width="12.42578125" customWidth="1"/>
    <col min="5" max="5" width="12.28515625" customWidth="1"/>
    <col min="6" max="6" width="11.5703125" customWidth="1"/>
    <col min="7" max="7" width="17.5703125" customWidth="1"/>
    <col min="8" max="8" width="1.5703125" customWidth="1"/>
  </cols>
  <sheetData>
    <row r="1" spans="1:9" ht="15.75" thickBot="1" x14ac:dyDescent="0.3">
      <c r="A1" s="187"/>
      <c r="B1" s="188"/>
      <c r="C1" s="188"/>
      <c r="D1" s="188"/>
      <c r="E1" s="188"/>
      <c r="F1" s="188"/>
      <c r="G1" s="188"/>
      <c r="H1" s="39"/>
    </row>
    <row r="2" spans="1:9" ht="15.75" thickBot="1" x14ac:dyDescent="0.3">
      <c r="A2" s="189"/>
      <c r="B2" s="419" t="s">
        <v>51</v>
      </c>
      <c r="C2" s="420"/>
      <c r="D2" s="420"/>
      <c r="E2" s="420"/>
      <c r="F2" s="420"/>
      <c r="G2" s="421"/>
      <c r="H2" s="40"/>
    </row>
    <row r="3" spans="1:9" x14ac:dyDescent="0.25">
      <c r="A3" s="189"/>
      <c r="B3" s="190"/>
      <c r="C3" s="183"/>
      <c r="D3" s="183"/>
      <c r="E3" s="183"/>
      <c r="F3" s="183"/>
      <c r="G3" s="191"/>
      <c r="H3" s="40"/>
    </row>
    <row r="4" spans="1:9" ht="8.1" customHeight="1" thickBot="1" x14ac:dyDescent="0.3">
      <c r="A4" s="189"/>
      <c r="B4" s="180"/>
      <c r="C4" s="180"/>
      <c r="D4" s="180"/>
      <c r="E4" s="180"/>
      <c r="F4" s="180"/>
      <c r="G4" s="192"/>
      <c r="H4" s="5"/>
      <c r="I4" s="2"/>
    </row>
    <row r="5" spans="1:9" ht="57.95" customHeight="1" x14ac:dyDescent="0.25">
      <c r="A5" s="189"/>
      <c r="B5" s="193" t="s">
        <v>29</v>
      </c>
      <c r="C5" s="194" t="s">
        <v>52</v>
      </c>
      <c r="D5" s="194" t="s">
        <v>53</v>
      </c>
      <c r="E5" s="194" t="s">
        <v>1116</v>
      </c>
      <c r="F5" s="194" t="s">
        <v>54</v>
      </c>
      <c r="G5" s="195" t="s">
        <v>55</v>
      </c>
      <c r="H5" s="4"/>
      <c r="I5" s="2"/>
    </row>
    <row r="6" spans="1:9" ht="51" customHeight="1" x14ac:dyDescent="0.25">
      <c r="A6" s="42"/>
      <c r="B6" s="58" t="str">
        <f>IF(PRODUITS!A6&lt;&gt;"",PRODUITS!A6,"")</f>
        <v/>
      </c>
      <c r="C6" s="54" t="str">
        <f>IF(PRODUITS!B6&lt;&gt;"",PRODUITS!B6,"")</f>
        <v/>
      </c>
      <c r="D6" s="79" t="str">
        <f>IF(PRODUITS!D6&lt;&gt;"",PRODUITS!D6,"")</f>
        <v/>
      </c>
      <c r="E6" s="76" t="str">
        <f>IF(PRODUITS!E6&lt;&gt;"",PRODUITS!E6,"")</f>
        <v/>
      </c>
      <c r="F6" s="77" t="str">
        <f>IF(PRODUITS!I6&lt;&gt;"",PRODUITS!I6,"")</f>
        <v/>
      </c>
      <c r="G6" s="76" t="str">
        <f>IF(AND(E6&lt;&gt;"",F6&lt;&gt;""), (ROUND(B$20*C$20*D$20*$D6*PRODUITS!I6,0)),"")</f>
        <v/>
      </c>
      <c r="H6" s="5"/>
      <c r="I6" s="2"/>
    </row>
    <row r="7" spans="1:9" ht="51" customHeight="1" x14ac:dyDescent="0.25">
      <c r="A7" s="42"/>
      <c r="B7" s="58" t="str">
        <f>IF(PRODUITS!A7&lt;&gt;"",PRODUITS!A7,"")</f>
        <v/>
      </c>
      <c r="C7" s="54" t="str">
        <f>IF(PRODUITS!B7&lt;&gt;"",PRODUITS!B7,"")</f>
        <v/>
      </c>
      <c r="D7" s="79" t="str">
        <f>IF(PRODUITS!D7&lt;&gt;"",PRODUITS!D7,"")</f>
        <v/>
      </c>
      <c r="E7" s="76" t="str">
        <f>IF(PRODUITS!E7&lt;&gt;"",PRODUITS!E7,"")</f>
        <v/>
      </c>
      <c r="F7" s="77" t="str">
        <f>IF(PRODUITS!I7&lt;&gt;"",PRODUITS!I7,"")</f>
        <v/>
      </c>
      <c r="G7" s="76" t="str">
        <f>IF(AND(E7&lt;&gt;"",F7&lt;&gt;""), (ROUND(B$20*C$20*D$20*$D7*PRODUITS!I7,0)),"")</f>
        <v/>
      </c>
      <c r="H7" s="5"/>
      <c r="I7" s="2"/>
    </row>
    <row r="8" spans="1:9" ht="51" customHeight="1" x14ac:dyDescent="0.25">
      <c r="A8" s="42"/>
      <c r="B8" s="58" t="str">
        <f>IF(PRODUITS!A8&lt;&gt;"",PRODUITS!A8,"")</f>
        <v/>
      </c>
      <c r="C8" s="54" t="str">
        <f>IF(PRODUITS!B8&lt;&gt;"",PRODUITS!B8,"")</f>
        <v/>
      </c>
      <c r="D8" s="79" t="str">
        <f>IF(PRODUITS!D8&lt;&gt;"",PRODUITS!D8,"")</f>
        <v/>
      </c>
      <c r="E8" s="76" t="str">
        <f>IF(PRODUITS!E8&lt;&gt;"",PRODUITS!E8,"")</f>
        <v/>
      </c>
      <c r="F8" s="77" t="str">
        <f>IF(PRODUITS!I8&lt;&gt;"",PRODUITS!I8,"")</f>
        <v/>
      </c>
      <c r="G8" s="76" t="str">
        <f>IF(AND(E8&lt;&gt;"",F8&lt;&gt;""), (ROUND(B$20*C$20*D$20*$D8*PRODUITS!I8,0)),"")</f>
        <v/>
      </c>
      <c r="H8" s="5"/>
      <c r="I8" s="2"/>
    </row>
    <row r="9" spans="1:9" ht="51" customHeight="1" x14ac:dyDescent="0.25">
      <c r="A9" s="42"/>
      <c r="B9" s="58" t="str">
        <f>IF(PRODUITS!A9&lt;&gt;"",PRODUITS!A9,"")</f>
        <v/>
      </c>
      <c r="C9" s="54" t="str">
        <f>IF(PRODUITS!B9&lt;&gt;"",PRODUITS!B9,"")</f>
        <v/>
      </c>
      <c r="D9" s="79" t="str">
        <f>IF(PRODUITS!D9&lt;&gt;"",PRODUITS!D9,"")</f>
        <v/>
      </c>
      <c r="E9" s="76" t="str">
        <f>IF(PRODUITS!E9&lt;&gt;"",PRODUITS!E9,"")</f>
        <v/>
      </c>
      <c r="F9" s="77" t="str">
        <f>IF(PRODUITS!I9&lt;&gt;"",PRODUITS!I9,"")</f>
        <v/>
      </c>
      <c r="G9" s="76" t="str">
        <f>IF(AND(E9&lt;&gt;"",F9&lt;&gt;""), (ROUND(B$20*C$20*D$20*$D9*PRODUITS!I9,0)),"")</f>
        <v/>
      </c>
      <c r="H9" s="5"/>
      <c r="I9" s="2"/>
    </row>
    <row r="10" spans="1:9" ht="51" customHeight="1" x14ac:dyDescent="0.25">
      <c r="A10" s="42"/>
      <c r="B10" s="58" t="str">
        <f>IF(PRODUITS!A10&lt;&gt;"",PRODUITS!A10,"")</f>
        <v/>
      </c>
      <c r="C10" s="54" t="str">
        <f>IF(PRODUITS!B10&lt;&gt;"",PRODUITS!B10,"")</f>
        <v/>
      </c>
      <c r="D10" s="79" t="str">
        <f>IF(PRODUITS!D10&lt;&gt;"",PRODUITS!D10,"")</f>
        <v/>
      </c>
      <c r="E10" s="76" t="str">
        <f>IF(PRODUITS!E10&lt;&gt;"",PRODUITS!E10,"")</f>
        <v/>
      </c>
      <c r="F10" s="77" t="str">
        <f>IF(PRODUITS!I10&lt;&gt;"",PRODUITS!I10,"")</f>
        <v/>
      </c>
      <c r="G10" s="76" t="str">
        <f>IF(AND(E10&lt;&gt;"",F10&lt;&gt;""), (ROUND(B$20*C$20*D$20*$D10*PRODUITS!I10,0)),"")</f>
        <v/>
      </c>
      <c r="H10" s="5"/>
      <c r="I10" s="2"/>
    </row>
    <row r="11" spans="1:9" ht="51" customHeight="1" x14ac:dyDescent="0.25">
      <c r="A11" s="42"/>
      <c r="B11" s="58" t="str">
        <f>IF(PRODUITS!A11&lt;&gt;"",PRODUITS!A11,"")</f>
        <v/>
      </c>
      <c r="C11" s="54" t="str">
        <f>IF(PRODUITS!B11&lt;&gt;"",PRODUITS!B11,"")</f>
        <v/>
      </c>
      <c r="D11" s="79" t="str">
        <f>IF(PRODUITS!D11&lt;&gt;"",PRODUITS!D11,"")</f>
        <v/>
      </c>
      <c r="E11" s="76" t="str">
        <f>IF(PRODUITS!E11&lt;&gt;"",PRODUITS!E11,"")</f>
        <v/>
      </c>
      <c r="F11" s="77" t="str">
        <f>IF(PRODUITS!I11&lt;&gt;"",PRODUITS!I11,"")</f>
        <v/>
      </c>
      <c r="G11" s="76" t="str">
        <f>IF(AND(E11&lt;&gt;"",F11&lt;&gt;""), (ROUND(B$20*C$20*D$20*$D11*PRODUITS!I11,0)),"")</f>
        <v/>
      </c>
      <c r="H11" s="5"/>
      <c r="I11" s="2"/>
    </row>
    <row r="12" spans="1:9" ht="51" customHeight="1" x14ac:dyDescent="0.25">
      <c r="A12" s="42"/>
      <c r="B12" s="58" t="str">
        <f>IF(PRODUITS!A14&lt;&gt;"",PRODUITS!A14,"")</f>
        <v/>
      </c>
      <c r="C12" s="54" t="str">
        <f>IF(PRODUITS!B14&lt;&gt;"",PRODUITS!B14,"")</f>
        <v/>
      </c>
      <c r="D12" s="79" t="str">
        <f>IF(PRODUITS!D14&lt;&gt;"",PRODUITS!D14,"")</f>
        <v/>
      </c>
      <c r="E12" s="76" t="str">
        <f>IF(PRODUITS!E14&lt;&gt;"",PRODUITS!E14,"")</f>
        <v/>
      </c>
      <c r="F12" s="77" t="str">
        <f>IF(PRODUITS!I14&lt;&gt;"",PRODUITS!I14,"")</f>
        <v/>
      </c>
      <c r="G12" s="76" t="str">
        <f>IF(AND(E12&lt;&gt;"",F12&lt;&gt;""), (ROUND(B$20*C$20*D$20*$D12*PRODUITS!I12,0)),"")</f>
        <v/>
      </c>
      <c r="H12" s="5"/>
      <c r="I12" s="2"/>
    </row>
    <row r="13" spans="1:9" ht="51" customHeight="1" x14ac:dyDescent="0.25">
      <c r="A13" s="42"/>
      <c r="B13" s="58" t="str">
        <f>IF(PRODUITS!A15&lt;&gt;"",PRODUITS!A15,"")</f>
        <v/>
      </c>
      <c r="C13" s="54" t="str">
        <f>IF(PRODUITS!B15&lt;&gt;"",PRODUITS!B15,"")</f>
        <v/>
      </c>
      <c r="D13" s="79" t="str">
        <f>IF(PRODUITS!D15&lt;&gt;"",PRODUITS!D15,"")</f>
        <v/>
      </c>
      <c r="E13" s="76" t="str">
        <f>IF(PRODUITS!E15&lt;&gt;"",PRODUITS!E15,"")</f>
        <v/>
      </c>
      <c r="F13" s="77" t="str">
        <f>IF(PRODUITS!I15&lt;&gt;"",PRODUITS!I15,"")</f>
        <v/>
      </c>
      <c r="G13" s="76" t="str">
        <f>IF(AND(E13&lt;&gt;"",F13&lt;&gt;""), (ROUND(B$20*C$20*D$20*$D13*PRODUITS!I13,0)),"")</f>
        <v/>
      </c>
      <c r="H13" s="5"/>
      <c r="I13" s="2"/>
    </row>
    <row r="14" spans="1:9" ht="17.45" hidden="1" customHeight="1" x14ac:dyDescent="0.25">
      <c r="A14" s="42"/>
      <c r="B14" s="418"/>
      <c r="C14" s="418"/>
      <c r="D14" s="418"/>
      <c r="E14" s="418"/>
      <c r="F14" s="418"/>
      <c r="G14" s="76" t="str">
        <f>IF(AND(E14&lt;&gt;"",F14&lt;&gt;""), (ROUND(B$20*C$20*D$20*$D14*PRODUITS!I14,0)),"")</f>
        <v/>
      </c>
      <c r="H14" s="6"/>
      <c r="I14" s="163"/>
    </row>
    <row r="15" spans="1:9" ht="23.1" hidden="1" customHeight="1" x14ac:dyDescent="0.25">
      <c r="A15" s="42"/>
      <c r="B15" s="424"/>
      <c r="C15" s="425"/>
      <c r="D15" s="425"/>
      <c r="E15" s="425"/>
      <c r="F15" s="426"/>
      <c r="G15" s="76" t="str">
        <f>IF(AND(E15&lt;&gt;"",F15&lt;&gt;""), (ROUND(B$20*C$20*D$20*$D15*PRODUITS!I15,0)),"")</f>
        <v/>
      </c>
      <c r="H15" s="6"/>
      <c r="I15" s="417"/>
    </row>
    <row r="16" spans="1:9" ht="21.95" hidden="1" customHeight="1" x14ac:dyDescent="0.25">
      <c r="A16" s="42"/>
      <c r="B16" s="424"/>
      <c r="C16" s="425"/>
      <c r="D16" s="425"/>
      <c r="E16" s="425"/>
      <c r="F16" s="426"/>
      <c r="G16" s="76" t="str">
        <f>IF(AND(E16&lt;&gt;"",F16&lt;&gt;""), (ROUND(B$20*C$20*D$20*$D16*PRODUITS!#REF!,0)),"")</f>
        <v/>
      </c>
      <c r="H16" s="6"/>
      <c r="I16" s="417"/>
    </row>
    <row r="17" spans="1:9" ht="54" customHeight="1" x14ac:dyDescent="0.25">
      <c r="A17" s="42"/>
      <c r="B17" s="427" t="s">
        <v>56</v>
      </c>
      <c r="C17" s="428"/>
      <c r="D17" s="428"/>
      <c r="E17" s="428"/>
      <c r="F17" s="429"/>
      <c r="G17" s="78" t="str">
        <f>IF(G6&lt;&gt;"",SUM(G6:G13),"")</f>
        <v/>
      </c>
      <c r="H17" s="6"/>
      <c r="I17" s="169"/>
    </row>
    <row r="18" spans="1:9" ht="15.75" thickBot="1" x14ac:dyDescent="0.3">
      <c r="A18" s="42"/>
      <c r="B18" s="2"/>
      <c r="C18" s="2"/>
      <c r="D18" s="2"/>
      <c r="E18" s="2"/>
      <c r="F18" s="2"/>
      <c r="G18" s="55"/>
      <c r="H18" s="6"/>
      <c r="I18" s="2"/>
    </row>
    <row r="19" spans="1:9" ht="56.45" customHeight="1" x14ac:dyDescent="0.25">
      <c r="A19" s="42"/>
      <c r="B19" s="56" t="s">
        <v>57</v>
      </c>
      <c r="C19" s="263" t="s">
        <v>1032</v>
      </c>
      <c r="D19" s="263" t="s">
        <v>1123</v>
      </c>
      <c r="E19" s="422" t="s">
        <v>58</v>
      </c>
      <c r="F19" s="422"/>
      <c r="G19" s="57" t="s">
        <v>1119</v>
      </c>
      <c r="H19" s="5"/>
    </row>
    <row r="20" spans="1:9" ht="29.1" customHeight="1" thickBot="1" x14ac:dyDescent="0.3">
      <c r="A20" s="42"/>
      <c r="B20" s="253">
        <v>0.75</v>
      </c>
      <c r="C20" s="254">
        <v>0.51</v>
      </c>
      <c r="D20" s="274">
        <v>76.83</v>
      </c>
      <c r="E20" s="423">
        <v>0.376</v>
      </c>
      <c r="F20" s="423"/>
      <c r="G20" s="255">
        <f>0.8*((1-0.0109)^(PRODCOM!$K$2-2021))</f>
        <v>0.76568615519985295</v>
      </c>
      <c r="H20" s="5"/>
    </row>
    <row r="21" spans="1:9" ht="15" customHeight="1" thickBot="1" x14ac:dyDescent="0.3">
      <c r="A21" s="43"/>
      <c r="B21" s="44"/>
      <c r="C21" s="164"/>
      <c r="D21" s="164"/>
      <c r="E21" s="164"/>
      <c r="F21" s="164"/>
      <c r="G21" s="44"/>
      <c r="H21" s="9">
        <v>8</v>
      </c>
    </row>
  </sheetData>
  <sheetProtection algorithmName="SHA-512" hashValue="NydJ8DcAkbrQ4mMGXyCZu464tBuzX72IgqHo7eHwPBmVeTpJyTRO9Rf+xZbE1WXcEzlfbim/ujqjxMeQzd0ZSg==" saltValue="D9YWYiCe3PfP5Mww1UNACA==" spinCount="100000" sheet="1" formatCells="0" formatColumns="0" formatRows="0"/>
  <mergeCells count="8">
    <mergeCell ref="I15:I16"/>
    <mergeCell ref="B14:F14"/>
    <mergeCell ref="B2:G2"/>
    <mergeCell ref="E19:F19"/>
    <mergeCell ref="E20:F20"/>
    <mergeCell ref="B15:F15"/>
    <mergeCell ref="B16:F16"/>
    <mergeCell ref="B17:F17"/>
  </mergeCells>
  <pageMargins left="0.43307086614173229" right="0.23622047244094491" top="0.74803149606299213" bottom="0.74803149606299213" header="0.31496062992125984" footer="0.31496062992125984"/>
  <pageSetup paperSize="9" fitToHeight="0" orientation="portrait" r:id="rId1"/>
  <headerFooter>
    <oddHeader>&amp;C&amp;"Arial,Normal"&amp;12CARBON LEAKAGE INDIRECT
EMISSIONS INDIRECTES DE 2025</oddHeader>
    <oddFooter>&amp;LV 1.1&amp;C&amp;F&amp;R&amp;P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0">
    <pageSetUpPr fitToPage="1"/>
  </sheetPr>
  <dimension ref="A1:J54"/>
  <sheetViews>
    <sheetView view="pageLayout" zoomScale="98" zoomScaleNormal="63" zoomScalePageLayoutView="98" workbookViewId="0">
      <selection activeCell="D7" sqref="D7:G7"/>
    </sheetView>
  </sheetViews>
  <sheetFormatPr baseColWidth="10" defaultColWidth="11.5703125" defaultRowHeight="12.75" x14ac:dyDescent="0.2"/>
  <cols>
    <col min="1" max="1" width="2.85546875" style="2" customWidth="1"/>
    <col min="2" max="2" width="6.5703125" style="2" customWidth="1"/>
    <col min="3" max="3" width="6" style="2" customWidth="1"/>
    <col min="4" max="6" width="11.5703125" style="2"/>
    <col min="7" max="7" width="7.42578125" style="2" customWidth="1"/>
    <col min="8" max="8" width="11.5703125" style="2"/>
    <col min="9" max="9" width="12" style="2" customWidth="1"/>
    <col min="10" max="10" width="3.5703125" style="2" customWidth="1"/>
    <col min="11" max="16384" width="11.5703125" style="2"/>
  </cols>
  <sheetData>
    <row r="1" spans="1:10" ht="13.5" thickBot="1" x14ac:dyDescent="0.25">
      <c r="A1" s="1"/>
      <c r="B1" s="20"/>
      <c r="C1" s="20"/>
      <c r="D1" s="20"/>
      <c r="E1" s="20"/>
      <c r="F1" s="20"/>
      <c r="G1" s="20"/>
      <c r="H1" s="20"/>
      <c r="I1" s="20"/>
      <c r="J1" s="21"/>
    </row>
    <row r="2" spans="1:10" ht="15.75" thickBot="1" x14ac:dyDescent="0.25">
      <c r="A2" s="3"/>
      <c r="B2" s="430" t="s">
        <v>59</v>
      </c>
      <c r="C2" s="431"/>
      <c r="D2" s="431"/>
      <c r="E2" s="431"/>
      <c r="F2" s="431"/>
      <c r="G2" s="431"/>
      <c r="H2" s="431"/>
      <c r="I2" s="432"/>
      <c r="J2" s="5"/>
    </row>
    <row r="3" spans="1:10" ht="15.75" thickBot="1" x14ac:dyDescent="0.3">
      <c r="A3" s="3"/>
      <c r="B3" s="46"/>
      <c r="J3" s="5"/>
    </row>
    <row r="4" spans="1:10" ht="34.5" customHeight="1" x14ac:dyDescent="0.2">
      <c r="A4" s="3"/>
      <c r="B4" s="441" t="s">
        <v>1117</v>
      </c>
      <c r="C4" s="442"/>
      <c r="D4" s="442"/>
      <c r="E4" s="442"/>
      <c r="F4" s="442"/>
      <c r="G4" s="442"/>
      <c r="H4" s="442"/>
      <c r="I4" s="443"/>
      <c r="J4" s="5"/>
    </row>
    <row r="5" spans="1:10" ht="22.5" customHeight="1" thickBot="1" x14ac:dyDescent="0.25">
      <c r="A5" s="3"/>
      <c r="B5" s="444" t="str">
        <f>RECAPITULATIF!G17</f>
        <v/>
      </c>
      <c r="C5" s="445"/>
      <c r="D5" s="445"/>
      <c r="E5" s="445"/>
      <c r="F5" s="445"/>
      <c r="G5" s="445"/>
      <c r="H5" s="445"/>
      <c r="I5" s="446"/>
      <c r="J5" s="5"/>
    </row>
    <row r="6" spans="1:10" x14ac:dyDescent="0.2">
      <c r="A6" s="3"/>
      <c r="J6" s="5"/>
    </row>
    <row r="7" spans="1:10" x14ac:dyDescent="0.2">
      <c r="A7" s="3"/>
      <c r="B7" s="2" t="s">
        <v>60</v>
      </c>
      <c r="D7" s="435"/>
      <c r="E7" s="435"/>
      <c r="F7" s="435"/>
      <c r="G7" s="435"/>
      <c r="H7" s="2" t="s">
        <v>61</v>
      </c>
      <c r="J7" s="5"/>
    </row>
    <row r="8" spans="1:10" x14ac:dyDescent="0.2">
      <c r="A8" s="3"/>
      <c r="B8" s="436" t="s">
        <v>62</v>
      </c>
      <c r="C8" s="436"/>
      <c r="D8" s="436"/>
      <c r="E8" s="436"/>
      <c r="F8" s="436"/>
      <c r="G8" s="436"/>
      <c r="H8" s="436"/>
      <c r="I8" s="436"/>
      <c r="J8" s="5"/>
    </row>
    <row r="9" spans="1:10" x14ac:dyDescent="0.2">
      <c r="A9" s="3"/>
      <c r="J9" s="5"/>
    </row>
    <row r="10" spans="1:10" x14ac:dyDescent="0.2">
      <c r="A10" s="3"/>
      <c r="B10" s="437" t="s">
        <v>1118</v>
      </c>
      <c r="C10" s="437"/>
      <c r="D10" s="437"/>
      <c r="E10" s="437"/>
      <c r="F10" s="437"/>
      <c r="G10" s="437"/>
      <c r="H10" s="437"/>
      <c r="I10" s="437"/>
      <c r="J10" s="5"/>
    </row>
    <row r="11" spans="1:10" x14ac:dyDescent="0.2">
      <c r="A11" s="3"/>
      <c r="B11" s="437"/>
      <c r="C11" s="437"/>
      <c r="D11" s="437"/>
      <c r="E11" s="437"/>
      <c r="F11" s="437"/>
      <c r="G11" s="437"/>
      <c r="H11" s="437"/>
      <c r="I11" s="437"/>
      <c r="J11" s="5"/>
    </row>
    <row r="12" spans="1:10" x14ac:dyDescent="0.2">
      <c r="A12" s="3"/>
      <c r="B12" s="196"/>
      <c r="C12" s="196"/>
      <c r="D12" s="196"/>
      <c r="E12" s="196"/>
      <c r="F12" s="196"/>
      <c r="G12" s="196"/>
      <c r="H12" s="196"/>
      <c r="I12" s="196"/>
      <c r="J12" s="5"/>
    </row>
    <row r="13" spans="1:10" x14ac:dyDescent="0.2">
      <c r="A13" s="3"/>
      <c r="B13" s="437" t="s">
        <v>1054</v>
      </c>
      <c r="C13" s="437"/>
      <c r="D13" s="437"/>
      <c r="E13" s="437"/>
      <c r="F13" s="437"/>
      <c r="G13" s="437"/>
      <c r="H13" s="437"/>
      <c r="I13" s="437"/>
      <c r="J13" s="5"/>
    </row>
    <row r="14" spans="1:10" ht="25.5" customHeight="1" x14ac:dyDescent="0.2">
      <c r="A14" s="3"/>
      <c r="B14" s="437"/>
      <c r="C14" s="437"/>
      <c r="D14" s="437"/>
      <c r="E14" s="437"/>
      <c r="F14" s="437"/>
      <c r="G14" s="437"/>
      <c r="H14" s="437"/>
      <c r="I14" s="437"/>
      <c r="J14" s="5"/>
    </row>
    <row r="15" spans="1:10" x14ac:dyDescent="0.2">
      <c r="A15" s="3"/>
      <c r="J15" s="5"/>
    </row>
    <row r="16" spans="1:10" x14ac:dyDescent="0.2">
      <c r="A16" s="3"/>
      <c r="J16" s="5"/>
    </row>
    <row r="17" spans="1:10" x14ac:dyDescent="0.2">
      <c r="A17" s="3"/>
      <c r="B17" s="2" t="s">
        <v>63</v>
      </c>
      <c r="C17" s="438"/>
      <c r="D17" s="438"/>
      <c r="E17" s="438"/>
      <c r="G17" s="2" t="s">
        <v>64</v>
      </c>
      <c r="H17" s="34"/>
      <c r="J17" s="5"/>
    </row>
    <row r="18" spans="1:10" x14ac:dyDescent="0.2">
      <c r="A18" s="3"/>
      <c r="J18" s="5"/>
    </row>
    <row r="19" spans="1:10" s="290" customFormat="1" ht="18" customHeight="1" x14ac:dyDescent="0.25">
      <c r="A19" s="288"/>
      <c r="B19" s="433" t="s">
        <v>65</v>
      </c>
      <c r="C19" s="433"/>
      <c r="D19" s="433"/>
      <c r="E19" s="433"/>
      <c r="F19" s="433"/>
      <c r="G19" s="433"/>
      <c r="H19" s="433"/>
      <c r="I19" s="433"/>
      <c r="J19" s="289"/>
    </row>
    <row r="20" spans="1:10" x14ac:dyDescent="0.2">
      <c r="A20" s="3"/>
      <c r="B20" s="439" t="s">
        <v>66</v>
      </c>
      <c r="C20" s="440"/>
      <c r="D20" s="440"/>
      <c r="E20" s="440"/>
      <c r="F20" s="440"/>
      <c r="G20" s="440"/>
      <c r="H20" s="440"/>
      <c r="I20" s="440"/>
      <c r="J20" s="5"/>
    </row>
    <row r="21" spans="1:10" x14ac:dyDescent="0.2">
      <c r="A21" s="3"/>
      <c r="B21" s="440"/>
      <c r="C21" s="440"/>
      <c r="D21" s="440"/>
      <c r="E21" s="440"/>
      <c r="F21" s="440"/>
      <c r="G21" s="440"/>
      <c r="H21" s="440"/>
      <c r="I21" s="440"/>
      <c r="J21" s="5"/>
    </row>
    <row r="22" spans="1:10" x14ac:dyDescent="0.2">
      <c r="A22" s="3"/>
      <c r="B22" s="440"/>
      <c r="C22" s="440"/>
      <c r="D22" s="440"/>
      <c r="E22" s="440"/>
      <c r="F22" s="440"/>
      <c r="G22" s="440"/>
      <c r="H22" s="440"/>
      <c r="I22" s="440"/>
      <c r="J22" s="5"/>
    </row>
    <row r="23" spans="1:10" x14ac:dyDescent="0.2">
      <c r="A23" s="3"/>
      <c r="J23" s="5"/>
    </row>
    <row r="24" spans="1:10" x14ac:dyDescent="0.2">
      <c r="A24" s="3"/>
      <c r="B24" s="433" t="s">
        <v>67</v>
      </c>
      <c r="C24" s="433"/>
      <c r="D24" s="434"/>
      <c r="E24" s="434"/>
      <c r="F24" s="434"/>
      <c r="G24" s="434"/>
      <c r="H24" s="434"/>
      <c r="I24" s="434"/>
      <c r="J24" s="5"/>
    </row>
    <row r="25" spans="1:10" x14ac:dyDescent="0.2">
      <c r="A25" s="3"/>
      <c r="B25" s="433"/>
      <c r="C25" s="433"/>
      <c r="D25" s="434"/>
      <c r="E25" s="434"/>
      <c r="F25" s="434"/>
      <c r="G25" s="434"/>
      <c r="H25" s="434"/>
      <c r="I25" s="434"/>
      <c r="J25" s="5"/>
    </row>
    <row r="26" spans="1:10" x14ac:dyDescent="0.2">
      <c r="A26" s="3"/>
      <c r="D26" s="434"/>
      <c r="E26" s="434"/>
      <c r="F26" s="434"/>
      <c r="G26" s="434"/>
      <c r="H26" s="434"/>
      <c r="I26" s="434"/>
      <c r="J26" s="5"/>
    </row>
    <row r="27" spans="1:10" x14ac:dyDescent="0.2">
      <c r="A27" s="3"/>
      <c r="D27" s="434"/>
      <c r="E27" s="434"/>
      <c r="F27" s="434"/>
      <c r="G27" s="434"/>
      <c r="H27" s="434"/>
      <c r="I27" s="434"/>
      <c r="J27" s="5"/>
    </row>
    <row r="28" spans="1:10" x14ac:dyDescent="0.2">
      <c r="A28" s="3"/>
      <c r="D28" s="434"/>
      <c r="E28" s="434"/>
      <c r="F28" s="434"/>
      <c r="G28" s="434"/>
      <c r="H28" s="434"/>
      <c r="I28" s="434"/>
      <c r="J28" s="5"/>
    </row>
    <row r="29" spans="1:10" x14ac:dyDescent="0.2">
      <c r="A29" s="3"/>
      <c r="D29" s="434"/>
      <c r="E29" s="434"/>
      <c r="F29" s="434"/>
      <c r="G29" s="434"/>
      <c r="H29" s="434"/>
      <c r="I29" s="434"/>
      <c r="J29" s="5"/>
    </row>
    <row r="30" spans="1:10" x14ac:dyDescent="0.2">
      <c r="A30" s="3"/>
      <c r="D30" s="434"/>
      <c r="E30" s="434"/>
      <c r="F30" s="434"/>
      <c r="G30" s="434"/>
      <c r="H30" s="434"/>
      <c r="I30" s="434"/>
      <c r="J30" s="5"/>
    </row>
    <row r="31" spans="1:10" x14ac:dyDescent="0.2">
      <c r="A31" s="3"/>
      <c r="J31" s="5"/>
    </row>
    <row r="32" spans="1:10" x14ac:dyDescent="0.2">
      <c r="A32" s="3"/>
      <c r="J32" s="5"/>
    </row>
    <row r="33" spans="1:10" x14ac:dyDescent="0.2">
      <c r="A33" s="3"/>
      <c r="J33" s="5"/>
    </row>
    <row r="34" spans="1:10" x14ac:dyDescent="0.2">
      <c r="A34" s="3"/>
      <c r="J34" s="5"/>
    </row>
    <row r="35" spans="1:10" x14ac:dyDescent="0.2">
      <c r="A35" s="3"/>
      <c r="J35" s="5"/>
    </row>
    <row r="36" spans="1:10" x14ac:dyDescent="0.2">
      <c r="A36" s="3"/>
      <c r="J36" s="5"/>
    </row>
    <row r="37" spans="1:10" x14ac:dyDescent="0.2">
      <c r="A37" s="3"/>
      <c r="J37" s="5"/>
    </row>
    <row r="38" spans="1:10" x14ac:dyDescent="0.2">
      <c r="A38" s="3"/>
      <c r="J38" s="5"/>
    </row>
    <row r="39" spans="1:10" x14ac:dyDescent="0.2">
      <c r="A39" s="3"/>
      <c r="J39" s="5"/>
    </row>
    <row r="40" spans="1:10" x14ac:dyDescent="0.2">
      <c r="A40" s="3"/>
      <c r="J40" s="5"/>
    </row>
    <row r="41" spans="1:10" x14ac:dyDescent="0.2">
      <c r="A41" s="3"/>
      <c r="J41" s="5"/>
    </row>
    <row r="42" spans="1:10" x14ac:dyDescent="0.2">
      <c r="A42" s="3"/>
      <c r="J42" s="5"/>
    </row>
    <row r="43" spans="1:10" x14ac:dyDescent="0.2">
      <c r="A43" s="3"/>
      <c r="J43" s="5"/>
    </row>
    <row r="44" spans="1:10" x14ac:dyDescent="0.2">
      <c r="A44" s="3"/>
      <c r="J44" s="5"/>
    </row>
    <row r="45" spans="1:10" x14ac:dyDescent="0.2">
      <c r="A45" s="3"/>
      <c r="J45" s="5"/>
    </row>
    <row r="46" spans="1:10" x14ac:dyDescent="0.2">
      <c r="A46" s="3"/>
      <c r="J46" s="5"/>
    </row>
    <row r="47" spans="1:10" x14ac:dyDescent="0.2">
      <c r="A47" s="3"/>
      <c r="J47" s="5"/>
    </row>
    <row r="48" spans="1:10" x14ac:dyDescent="0.2">
      <c r="A48" s="3"/>
      <c r="B48" s="2" t="s">
        <v>68</v>
      </c>
      <c r="J48" s="5"/>
    </row>
    <row r="49" spans="1:10" x14ac:dyDescent="0.2">
      <c r="A49" s="3"/>
      <c r="J49" s="5"/>
    </row>
    <row r="50" spans="1:10" x14ac:dyDescent="0.2">
      <c r="A50" s="3"/>
      <c r="J50" s="5"/>
    </row>
    <row r="51" spans="1:10" x14ac:dyDescent="0.2">
      <c r="A51" s="3"/>
      <c r="J51" s="5"/>
    </row>
    <row r="52" spans="1:10" x14ac:dyDescent="0.2">
      <c r="A52" s="3"/>
      <c r="J52" s="5"/>
    </row>
    <row r="53" spans="1:10" x14ac:dyDescent="0.2">
      <c r="A53" s="3"/>
      <c r="J53" s="5"/>
    </row>
    <row r="54" spans="1:10" ht="13.5" thickBot="1" x14ac:dyDescent="0.25">
      <c r="A54" s="7"/>
      <c r="B54" s="8"/>
      <c r="C54" s="8"/>
      <c r="D54" s="8"/>
      <c r="E54" s="8"/>
      <c r="F54" s="8"/>
      <c r="G54" s="8"/>
      <c r="H54" s="8"/>
      <c r="I54" s="8"/>
      <c r="J54" s="31">
        <v>9</v>
      </c>
    </row>
  </sheetData>
  <sheetProtection algorithmName="SHA-512" hashValue="MrTwEjkcs1I3/0+ZVeTLBDqTK2eB/HWgK6+ORoYzkX+Ik/JDw1SmBVNMdZQSBnUTTWWyo1Rknf4f4gnc0wpUZQ==" saltValue="03TfgUP+IrpwshwPNK9ytg==" spinCount="100000" sheet="1" selectLockedCells="1"/>
  <mergeCells count="12">
    <mergeCell ref="B2:I2"/>
    <mergeCell ref="B24:C25"/>
    <mergeCell ref="D24:I30"/>
    <mergeCell ref="D7:G7"/>
    <mergeCell ref="B8:I8"/>
    <mergeCell ref="B10:I11"/>
    <mergeCell ref="C17:E17"/>
    <mergeCell ref="B19:I19"/>
    <mergeCell ref="B20:I22"/>
    <mergeCell ref="B13:I14"/>
    <mergeCell ref="B4:I4"/>
    <mergeCell ref="B5:I5"/>
  </mergeCells>
  <printOptions horizontalCentered="1" verticalCentered="1"/>
  <pageMargins left="0.62992125984251968" right="0.23622047244094491" top="0.74803149606299213" bottom="0.74803149606299213" header="0.31496062992125984" footer="0.31496062992125984"/>
  <pageSetup paperSize="9" fitToHeight="0" orientation="portrait" r:id="rId1"/>
  <headerFooter>
    <oddHeader>&amp;C&amp;"Arial,Normal"&amp;12CARBON LEAKAGE INDIRECT
EMISSIONS INDIRECTES DE 2025</oddHeader>
    <oddFooter>&amp;LV 1.1&amp;C&amp;F&amp;R&amp;P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19</vt:i4>
      </vt:variant>
    </vt:vector>
  </HeadingPairs>
  <TitlesOfParts>
    <vt:vector size="33" baseType="lpstr">
      <vt:lpstr>INFORMATIONS</vt:lpstr>
      <vt:lpstr>ENERGIE</vt:lpstr>
      <vt:lpstr>ACTIONS 55(a)</vt:lpstr>
      <vt:lpstr>DONNEES SITE</vt:lpstr>
      <vt:lpstr>CONSOMMATION ELECTRICITE</vt:lpstr>
      <vt:lpstr>PRODUITS</vt:lpstr>
      <vt:lpstr>CONVERSION(1)</vt:lpstr>
      <vt:lpstr>RECAPITULATIF</vt:lpstr>
      <vt:lpstr>SIGNATURE</vt:lpstr>
      <vt:lpstr>PRODCOM</vt:lpstr>
      <vt:lpstr>NACE Rév. 2</vt:lpstr>
      <vt:lpstr>ANNEXE II</vt:lpstr>
      <vt:lpstr>Zone de liste</vt:lpstr>
      <vt:lpstr>Valeurs</vt:lpstr>
      <vt:lpstr>Code</vt:lpstr>
      <vt:lpstr>'ACTIONS 55(a)'!Impression_des_titres</vt:lpstr>
      <vt:lpstr>'ANNEXE II'!Impression_des_titres</vt:lpstr>
      <vt:lpstr>PRODCOM!Impression_des_titres</vt:lpstr>
      <vt:lpstr>TrueFalse</vt:lpstr>
      <vt:lpstr>Unités</vt:lpstr>
      <vt:lpstr>'ACTIONS 55(a)'!Zone_d_impression</vt:lpstr>
      <vt:lpstr>'ANNEXE II'!Zone_d_impression</vt:lpstr>
      <vt:lpstr>'CONSOMMATION ELECTRICITE'!Zone_d_impression</vt:lpstr>
      <vt:lpstr>'CONVERSION(1)'!Zone_d_impression</vt:lpstr>
      <vt:lpstr>'DONNEES SITE'!Zone_d_impression</vt:lpstr>
      <vt:lpstr>ENERGIE!Zone_d_impression</vt:lpstr>
      <vt:lpstr>INFORMATIONS!Zone_d_impression</vt:lpstr>
      <vt:lpstr>'NACE Rév. 2'!Zone_d_impression</vt:lpstr>
      <vt:lpstr>PRODCOM!Zone_d_impression</vt:lpstr>
      <vt:lpstr>PRODUITS!Zone_d_impression</vt:lpstr>
      <vt:lpstr>RECAPITULATIF!Zone_d_impression</vt:lpstr>
      <vt:lpstr>SIGNATURE!Zone_d_impression</vt:lpstr>
      <vt:lpstr>'Zone de liste'!Zone_d_impression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TGE</dc:creator>
  <cp:keywords/>
  <dc:description/>
  <cp:lastModifiedBy>SI-MEHAND Khaled</cp:lastModifiedBy>
  <cp:revision/>
  <cp:lastPrinted>2026-03-10T16:02:24Z</cp:lastPrinted>
  <dcterms:created xsi:type="dcterms:W3CDTF">2018-01-24T13:56:50Z</dcterms:created>
  <dcterms:modified xsi:type="dcterms:W3CDTF">2026-03-12T14:16:39Z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etDate">
    <vt:lpwstr>2022-06-27T14:24:55Z</vt:lpwstr>
  </property>
  <property fmtid="{D5CDD505-2E9C-101B-9397-08002B2CF9AE}" pid="4" name="MSIP_Label_e72a09c5-6e26-4737-a926-47ef1ab198ae_Method">
    <vt:lpwstr>Standard</vt:lpwstr>
  </property>
  <property fmtid="{D5CDD505-2E9C-101B-9397-08002B2CF9AE}" pid="5" name="MSIP_Label_e72a09c5-6e26-4737-a926-47ef1ab198ae_Name">
    <vt:lpwstr>e72a09c5-6e26-4737-a926-47ef1ab198ae</vt:lpwstr>
  </property>
  <property fmtid="{D5CDD505-2E9C-101B-9397-08002B2CF9AE}" pid="6" name="MSIP_Label_e72a09c5-6e26-4737-a926-47ef1ab198ae_SiteId">
    <vt:lpwstr>1f816a84-7aa6-4a56-b22a-7b3452fa8681</vt:lpwstr>
  </property>
  <property fmtid="{D5CDD505-2E9C-101B-9397-08002B2CF9AE}" pid="7" name="MSIP_Label_e72a09c5-6e26-4737-a926-47ef1ab198ae_ActionId">
    <vt:lpwstr>e583c78f-7c4a-4e95-ac49-f395a7b1fd90</vt:lpwstr>
  </property>
  <property fmtid="{D5CDD505-2E9C-101B-9397-08002B2CF9AE}" pid="8" name="MSIP_Label_e72a09c5-6e26-4737-a926-47ef1ab198ae_ContentBits">
    <vt:lpwstr>8</vt:lpwstr>
  </property>
</Properties>
</file>