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480" windowHeight="11640" tabRatio="863"/>
  </bookViews>
  <sheets>
    <sheet name="1. a. Obj de prod par action" sheetId="1" r:id="rId1"/>
    <sheet name="1.b. Obj de prod par année" sheetId="5" r:id="rId2"/>
    <sheet name="1.c. Obj de prod - Total Projet" sheetId="6" r:id="rId3"/>
    <sheet name="2. Budget Formation" sheetId="7" r:id="rId4"/>
    <sheet name="3. Budget Investissement" sheetId="9" r:id="rId5"/>
    <sheet name="4. Intervention public-privé" sheetId="12" r:id="rId6"/>
  </sheets>
  <externalReferences>
    <externalReference r:id="rId7"/>
  </externalReferences>
  <definedNames>
    <definedName name="BudgForm" localSheetId="5">'[1]2. Budget Formation'!$E$26</definedName>
    <definedName name="BudgForm">'2. Budget Formation'!#REF!</definedName>
    <definedName name="BudgInv" localSheetId="5">'[1]3. Budget Investissement'!$E$15</definedName>
    <definedName name="BudgInv">'3. Budget Investissement'!$E$15</definedName>
    <definedName name="poles" localSheetId="5">'[1]1. a. Obj de prod par action'!$AI$15:$AI$22</definedName>
    <definedName name="poles">'1. a. Obj de prod par action'!$AI$15:$AI$22</definedName>
    <definedName name="TotHrsAutres" localSheetId="5">'[1]1.c. Obj de prod - Total Projet'!$M$14</definedName>
    <definedName name="TotHrsAutres">'1.c. Obj de prod - Total Projet'!$M$14</definedName>
    <definedName name="TotHrsAutres100">'1.c. Obj de prod - Total Projet'!$N$14</definedName>
    <definedName name="TotHrsTr" localSheetId="5">'[1]1.c. Obj de prod - Total Projet'!$M$13</definedName>
    <definedName name="TotHrsTr">'1.c. Obj de prod - Total Projet'!$M$13</definedName>
    <definedName name="TotHrsTr100" localSheetId="5">'[1]1.c. Obj de prod - Total Projet'!$N$13</definedName>
    <definedName name="TotHrsTr100">'1.c. Obj de prod - Total Projet'!$N$13</definedName>
    <definedName name="TotPers" localSheetId="5">'[1]1.c. Obj de prod - Total Projet'!$C$17</definedName>
    <definedName name="TotPers">'1.c. Obj de prod - Total Projet'!$C$17</definedName>
    <definedName name="_xlnm.Print_Area" localSheetId="0">'1. a. Obj de prod par action'!$A$2:$AC$119</definedName>
    <definedName name="_xlnm.Print_Area" localSheetId="1">'1.b. Obj de prod par année'!$A$2:$J$54</definedName>
    <definedName name="_xlnm.Print_Area" localSheetId="2">'1.c. Obj de prod - Total Projet'!$A$1:$M$17</definedName>
    <definedName name="_xlnm.Print_Area" localSheetId="3">'2. Budget Formation'!$A$1:$K$54</definedName>
    <definedName name="_xlnm.Print_Area" localSheetId="4">'3. Budget Investissement'!$A$2:$L$16</definedName>
    <definedName name="_xlnm.Print_Area" localSheetId="5">'4. Intervention public-privé'!$A$2:$G$59</definedName>
  </definedNames>
  <calcPr calcId="125725" iterateDelta="1E-4"/>
</workbook>
</file>

<file path=xl/calcChain.xml><?xml version="1.0" encoding="utf-8"?>
<calcChain xmlns="http://schemas.openxmlformats.org/spreadsheetml/2006/main">
  <c r="F14" i="12"/>
  <c r="E13" i="9"/>
  <c r="D14" i="7"/>
  <c r="D40" l="1"/>
  <c r="D13"/>
  <c r="F34" l="1"/>
  <c r="F33" s="1"/>
  <c r="G34"/>
  <c r="G33" s="1"/>
  <c r="H34"/>
  <c r="H33" s="1"/>
  <c r="I34"/>
  <c r="I33" s="1"/>
  <c r="D48"/>
  <c r="D49"/>
  <c r="D42"/>
  <c r="D43"/>
  <c r="D44"/>
  <c r="D45"/>
  <c r="D41"/>
  <c r="F40"/>
  <c r="G40"/>
  <c r="H40"/>
  <c r="I40"/>
  <c r="E40"/>
  <c r="E34"/>
  <c r="E33" s="1"/>
  <c r="D37"/>
  <c r="D38"/>
  <c r="D39"/>
  <c r="D36"/>
  <c r="C24" i="1"/>
  <c r="D6" i="12"/>
  <c r="D5"/>
  <c r="D4"/>
  <c r="D3"/>
  <c r="D35" i="7"/>
  <c r="F46"/>
  <c r="G46"/>
  <c r="H46"/>
  <c r="I46"/>
  <c r="E46"/>
  <c r="F26" i="12"/>
  <c r="D15" i="7"/>
  <c r="D17"/>
  <c r="D18"/>
  <c r="D19"/>
  <c r="D21"/>
  <c r="D22"/>
  <c r="D23"/>
  <c r="D24"/>
  <c r="D25"/>
  <c r="E13"/>
  <c r="E16"/>
  <c r="E20"/>
  <c r="F13"/>
  <c r="F16"/>
  <c r="F20"/>
  <c r="G13"/>
  <c r="G16"/>
  <c r="G20"/>
  <c r="H13"/>
  <c r="H16"/>
  <c r="H20"/>
  <c r="I13"/>
  <c r="I16"/>
  <c r="I20"/>
  <c r="D47"/>
  <c r="D14" i="5"/>
  <c r="D23"/>
  <c r="D32"/>
  <c r="D41"/>
  <c r="D50"/>
  <c r="E14"/>
  <c r="F14" s="1"/>
  <c r="E23"/>
  <c r="E32"/>
  <c r="E41"/>
  <c r="E50"/>
  <c r="G14"/>
  <c r="G23"/>
  <c r="G32"/>
  <c r="H32" s="1"/>
  <c r="G41"/>
  <c r="G50"/>
  <c r="D15"/>
  <c r="D24"/>
  <c r="D33"/>
  <c r="D42"/>
  <c r="D51"/>
  <c r="E15"/>
  <c r="F15" s="1"/>
  <c r="E24"/>
  <c r="F24" s="1"/>
  <c r="E33"/>
  <c r="F33" s="1"/>
  <c r="E42"/>
  <c r="E51"/>
  <c r="F51" s="1"/>
  <c r="G15"/>
  <c r="G24"/>
  <c r="H24" s="1"/>
  <c r="G33"/>
  <c r="H33" s="1"/>
  <c r="G42"/>
  <c r="H42" s="1"/>
  <c r="G51"/>
  <c r="F23"/>
  <c r="F32"/>
  <c r="F41"/>
  <c r="F50"/>
  <c r="H14"/>
  <c r="H23"/>
  <c r="H41"/>
  <c r="H50"/>
  <c r="F42"/>
  <c r="H51"/>
  <c r="D22"/>
  <c r="D25"/>
  <c r="D26"/>
  <c r="E22"/>
  <c r="F22"/>
  <c r="E25"/>
  <c r="F25" s="1"/>
  <c r="E26"/>
  <c r="F26" s="1"/>
  <c r="I41"/>
  <c r="D16"/>
  <c r="D34"/>
  <c r="D43"/>
  <c r="D52"/>
  <c r="E16"/>
  <c r="F16" s="1"/>
  <c r="E34"/>
  <c r="F34" s="1"/>
  <c r="E43"/>
  <c r="F43" s="1"/>
  <c r="E52"/>
  <c r="F52" s="1"/>
  <c r="G16"/>
  <c r="H16" s="1"/>
  <c r="G25"/>
  <c r="H25" s="1"/>
  <c r="G34"/>
  <c r="H34" s="1"/>
  <c r="G43"/>
  <c r="H43" s="1"/>
  <c r="G52"/>
  <c r="H52" s="1"/>
  <c r="D17"/>
  <c r="D35"/>
  <c r="D44"/>
  <c r="D53"/>
  <c r="E17"/>
  <c r="F17" s="1"/>
  <c r="G26"/>
  <c r="H26" s="1"/>
  <c r="E35"/>
  <c r="F35" s="1"/>
  <c r="G35"/>
  <c r="H35" s="1"/>
  <c r="E44"/>
  <c r="F44" s="1"/>
  <c r="G44"/>
  <c r="H44" s="1"/>
  <c r="E53"/>
  <c r="F53" s="1"/>
  <c r="G53"/>
  <c r="H53" s="1"/>
  <c r="G17"/>
  <c r="H17" s="1"/>
  <c r="D13"/>
  <c r="D31"/>
  <c r="D40"/>
  <c r="D49"/>
  <c r="E13"/>
  <c r="E31"/>
  <c r="E40"/>
  <c r="F40" s="1"/>
  <c r="E49"/>
  <c r="F49" s="1"/>
  <c r="F31"/>
  <c r="G31"/>
  <c r="H31" s="1"/>
  <c r="G13"/>
  <c r="H13" s="1"/>
  <c r="G22"/>
  <c r="H22" s="1"/>
  <c r="G40"/>
  <c r="H40" s="1"/>
  <c r="G49"/>
  <c r="H49" s="1"/>
  <c r="H54" s="1"/>
  <c r="AA15" i="1"/>
  <c r="AA26"/>
  <c r="AA114"/>
  <c r="AB15"/>
  <c r="AB26"/>
  <c r="AB114"/>
  <c r="AA16"/>
  <c r="AA128" s="1"/>
  <c r="AA27"/>
  <c r="AA115"/>
  <c r="AB16"/>
  <c r="AB27"/>
  <c r="AB115"/>
  <c r="AA17"/>
  <c r="AA28"/>
  <c r="AA116"/>
  <c r="AB17"/>
  <c r="AB28"/>
  <c r="AB116"/>
  <c r="AA18"/>
  <c r="AA29"/>
  <c r="AA117"/>
  <c r="AB18"/>
  <c r="AB29"/>
  <c r="AB117"/>
  <c r="AA19"/>
  <c r="AA30"/>
  <c r="AA118"/>
  <c r="AB19"/>
  <c r="AB30"/>
  <c r="AB118"/>
  <c r="V128"/>
  <c r="V129"/>
  <c r="V130"/>
  <c r="V131"/>
  <c r="V127"/>
  <c r="R128"/>
  <c r="R129"/>
  <c r="R130"/>
  <c r="R131"/>
  <c r="R127"/>
  <c r="N128"/>
  <c r="N129"/>
  <c r="N130"/>
  <c r="N131"/>
  <c r="N127"/>
  <c r="J128"/>
  <c r="J129"/>
  <c r="J130"/>
  <c r="J131"/>
  <c r="J127"/>
  <c r="F128"/>
  <c r="F129"/>
  <c r="F130"/>
  <c r="F131"/>
  <c r="F127"/>
  <c r="AA107"/>
  <c r="AA106"/>
  <c r="AA105"/>
  <c r="AA104"/>
  <c r="AA103"/>
  <c r="AA108" s="1"/>
  <c r="AA96"/>
  <c r="AA95"/>
  <c r="AA94"/>
  <c r="AA93"/>
  <c r="AA92"/>
  <c r="AA85"/>
  <c r="AA84"/>
  <c r="AA83"/>
  <c r="AA82"/>
  <c r="AA81"/>
  <c r="AA86" s="1"/>
  <c r="AA74"/>
  <c r="AA73"/>
  <c r="AA72"/>
  <c r="AA71"/>
  <c r="AA70"/>
  <c r="AA63"/>
  <c r="AA62"/>
  <c r="AA61"/>
  <c r="AA60"/>
  <c r="AA59"/>
  <c r="AA64" s="1"/>
  <c r="AA52"/>
  <c r="AA51"/>
  <c r="AA50"/>
  <c r="AA49"/>
  <c r="AA48"/>
  <c r="AA41"/>
  <c r="AA40"/>
  <c r="AA39"/>
  <c r="AA38"/>
  <c r="AA37"/>
  <c r="AA127" s="1"/>
  <c r="G54" i="5"/>
  <c r="G45"/>
  <c r="G36"/>
  <c r="G27"/>
  <c r="X118" i="1"/>
  <c r="Z118"/>
  <c r="AC118"/>
  <c r="X117"/>
  <c r="Z117"/>
  <c r="AC117" s="1"/>
  <c r="X116"/>
  <c r="Z116"/>
  <c r="AC116"/>
  <c r="X115"/>
  <c r="Z115"/>
  <c r="AC115" s="1"/>
  <c r="X114"/>
  <c r="Z114"/>
  <c r="AC114" s="1"/>
  <c r="AC119" s="1"/>
  <c r="X30"/>
  <c r="Z30"/>
  <c r="X29"/>
  <c r="Z29"/>
  <c r="X28"/>
  <c r="Z28"/>
  <c r="X27"/>
  <c r="Z27"/>
  <c r="X26"/>
  <c r="Z26"/>
  <c r="X16"/>
  <c r="Z16"/>
  <c r="X17"/>
  <c r="Z17"/>
  <c r="X18"/>
  <c r="Z18"/>
  <c r="X19"/>
  <c r="Z19"/>
  <c r="X15"/>
  <c r="Z15"/>
  <c r="AA119"/>
  <c r="AA97"/>
  <c r="AA75"/>
  <c r="AA31"/>
  <c r="AB107"/>
  <c r="AB106"/>
  <c r="AB105"/>
  <c r="AB104"/>
  <c r="AB108" s="1"/>
  <c r="AB103"/>
  <c r="AB96"/>
  <c r="AB95"/>
  <c r="AB94"/>
  <c r="AB93"/>
  <c r="AB92"/>
  <c r="AB85"/>
  <c r="AB84"/>
  <c r="AB83"/>
  <c r="AB82"/>
  <c r="AB86" s="1"/>
  <c r="AB81"/>
  <c r="AB74"/>
  <c r="AB73"/>
  <c r="AB72"/>
  <c r="AB71"/>
  <c r="AB75"/>
  <c r="AB70"/>
  <c r="AB63"/>
  <c r="AB62"/>
  <c r="AB61"/>
  <c r="AB60"/>
  <c r="AB59"/>
  <c r="AB64" s="1"/>
  <c r="AB52"/>
  <c r="AB51"/>
  <c r="AB50"/>
  <c r="AB49"/>
  <c r="AB48"/>
  <c r="AB41"/>
  <c r="AB40"/>
  <c r="AB39"/>
  <c r="AB38"/>
  <c r="AB37"/>
  <c r="AB42"/>
  <c r="AB97"/>
  <c r="AB119"/>
  <c r="F119"/>
  <c r="J119"/>
  <c r="N119"/>
  <c r="R119"/>
  <c r="V119"/>
  <c r="V108"/>
  <c r="R108"/>
  <c r="N108"/>
  <c r="J108"/>
  <c r="F108"/>
  <c r="V97"/>
  <c r="R97"/>
  <c r="N97"/>
  <c r="J97"/>
  <c r="F97"/>
  <c r="V86"/>
  <c r="R86"/>
  <c r="N86"/>
  <c r="J86"/>
  <c r="F86"/>
  <c r="F75"/>
  <c r="J75"/>
  <c r="N75"/>
  <c r="R75"/>
  <c r="V75"/>
  <c r="V64"/>
  <c r="R64"/>
  <c r="N64"/>
  <c r="J64"/>
  <c r="F64"/>
  <c r="F53"/>
  <c r="J53"/>
  <c r="N53"/>
  <c r="R53"/>
  <c r="V53"/>
  <c r="V42"/>
  <c r="R42"/>
  <c r="N42"/>
  <c r="J42"/>
  <c r="F42"/>
  <c r="F31"/>
  <c r="J31"/>
  <c r="N31"/>
  <c r="R31"/>
  <c r="V31"/>
  <c r="V20"/>
  <c r="R20"/>
  <c r="N20"/>
  <c r="J20"/>
  <c r="F20"/>
  <c r="C13" i="5"/>
  <c r="C22"/>
  <c r="C31"/>
  <c r="C40"/>
  <c r="C49"/>
  <c r="C14"/>
  <c r="C23"/>
  <c r="C32"/>
  <c r="C41"/>
  <c r="C50"/>
  <c r="C15"/>
  <c r="C24"/>
  <c r="C33"/>
  <c r="C42"/>
  <c r="C51"/>
  <c r="C16"/>
  <c r="C25"/>
  <c r="C34"/>
  <c r="C43"/>
  <c r="C52"/>
  <c r="C17"/>
  <c r="C26"/>
  <c r="C35"/>
  <c r="C44"/>
  <c r="C53"/>
  <c r="C3" i="9"/>
  <c r="G3"/>
  <c r="C4"/>
  <c r="G4"/>
  <c r="F12"/>
  <c r="E14"/>
  <c r="D15"/>
  <c r="F15"/>
  <c r="G15"/>
  <c r="H15"/>
  <c r="I15"/>
  <c r="J15"/>
  <c r="E4" i="7"/>
  <c r="C4"/>
  <c r="E3"/>
  <c r="C3"/>
  <c r="G13" i="1"/>
  <c r="G12" i="9"/>
  <c r="E12" i="7"/>
  <c r="D6" i="5"/>
  <c r="D5"/>
  <c r="D3"/>
  <c r="D4"/>
  <c r="H4" i="6"/>
  <c r="H3"/>
  <c r="C4"/>
  <c r="C3"/>
  <c r="E15"/>
  <c r="E16"/>
  <c r="U131" i="1"/>
  <c r="U130"/>
  <c r="U129"/>
  <c r="U128"/>
  <c r="U127"/>
  <c r="Q131"/>
  <c r="Q130"/>
  <c r="Q129"/>
  <c r="Q128"/>
  <c r="Q127"/>
  <c r="M131"/>
  <c r="M130"/>
  <c r="M129"/>
  <c r="M128"/>
  <c r="M127"/>
  <c r="I131"/>
  <c r="I130"/>
  <c r="I129"/>
  <c r="I128"/>
  <c r="I127"/>
  <c r="E128"/>
  <c r="E129"/>
  <c r="E130"/>
  <c r="E131"/>
  <c r="E127"/>
  <c r="T131"/>
  <c r="T130"/>
  <c r="T129"/>
  <c r="T128"/>
  <c r="T127"/>
  <c r="P131"/>
  <c r="P130"/>
  <c r="P129"/>
  <c r="P128"/>
  <c r="P127"/>
  <c r="L131"/>
  <c r="L130"/>
  <c r="L129"/>
  <c r="L128"/>
  <c r="L127"/>
  <c r="H131"/>
  <c r="H130"/>
  <c r="H129"/>
  <c r="H128"/>
  <c r="H127"/>
  <c r="D128"/>
  <c r="D129"/>
  <c r="D130"/>
  <c r="D131"/>
  <c r="D127"/>
  <c r="E61" i="5"/>
  <c r="E62"/>
  <c r="E63"/>
  <c r="C63"/>
  <c r="C11"/>
  <c r="C20" s="1"/>
  <c r="C29" s="1"/>
  <c r="C38" s="1"/>
  <c r="C47" s="1"/>
  <c r="W15" i="1"/>
  <c r="W26"/>
  <c r="W37"/>
  <c r="W48"/>
  <c r="W59"/>
  <c r="W70"/>
  <c r="W81"/>
  <c r="W92"/>
  <c r="W103"/>
  <c r="W114"/>
  <c r="X37"/>
  <c r="X48"/>
  <c r="AD48" s="1"/>
  <c r="X59"/>
  <c r="X70"/>
  <c r="X81"/>
  <c r="X92"/>
  <c r="AD92"/>
  <c r="X103"/>
  <c r="Y15"/>
  <c r="Y26"/>
  <c r="Y37"/>
  <c r="Y48"/>
  <c r="Y59"/>
  <c r="Y70"/>
  <c r="Y81"/>
  <c r="Y92"/>
  <c r="Y103"/>
  <c r="Y108" s="1"/>
  <c r="Y114"/>
  <c r="Z37"/>
  <c r="Z127" s="1"/>
  <c r="Z48"/>
  <c r="Z59"/>
  <c r="Z70"/>
  <c r="AC70" s="1"/>
  <c r="Z81"/>
  <c r="AC81" s="1"/>
  <c r="Z92"/>
  <c r="Z103"/>
  <c r="W49"/>
  <c r="W16"/>
  <c r="W128" s="1"/>
  <c r="W27"/>
  <c r="W38"/>
  <c r="W60"/>
  <c r="W71"/>
  <c r="W82"/>
  <c r="W93"/>
  <c r="W104"/>
  <c r="W115"/>
  <c r="X49"/>
  <c r="X38"/>
  <c r="X60"/>
  <c r="AD60"/>
  <c r="X71"/>
  <c r="X82"/>
  <c r="AC82" s="1"/>
  <c r="X93"/>
  <c r="X97" s="1"/>
  <c r="X104"/>
  <c r="Y49"/>
  <c r="Y16"/>
  <c r="Y27"/>
  <c r="AD27" s="1"/>
  <c r="Y38"/>
  <c r="Y60"/>
  <c r="Y71"/>
  <c r="Y82"/>
  <c r="Y93"/>
  <c r="Y104"/>
  <c r="Y115"/>
  <c r="Z49"/>
  <c r="Z38"/>
  <c r="Z60"/>
  <c r="Z71"/>
  <c r="Z82"/>
  <c r="Z93"/>
  <c r="Z104"/>
  <c r="W17"/>
  <c r="W28"/>
  <c r="W39"/>
  <c r="W50"/>
  <c r="W61"/>
  <c r="W72"/>
  <c r="W83"/>
  <c r="W94"/>
  <c r="W105"/>
  <c r="W116"/>
  <c r="X39"/>
  <c r="X50"/>
  <c r="X61"/>
  <c r="X72"/>
  <c r="X83"/>
  <c r="X94"/>
  <c r="X105"/>
  <c r="Y17"/>
  <c r="Y28"/>
  <c r="Y39"/>
  <c r="Y50"/>
  <c r="Y61"/>
  <c r="Y72"/>
  <c r="Y83"/>
  <c r="Y94"/>
  <c r="Y105"/>
  <c r="Y116"/>
  <c r="Y117"/>
  <c r="Y119"/>
  <c r="Y118"/>
  <c r="Z39"/>
  <c r="Z50"/>
  <c r="AC50" s="1"/>
  <c r="Z61"/>
  <c r="Z72"/>
  <c r="Z83"/>
  <c r="Z94"/>
  <c r="AC94"/>
  <c r="Z105"/>
  <c r="W62"/>
  <c r="W18"/>
  <c r="W29"/>
  <c r="W40"/>
  <c r="W51"/>
  <c r="W53" s="1"/>
  <c r="W73"/>
  <c r="W84"/>
  <c r="W95"/>
  <c r="W106"/>
  <c r="W117"/>
  <c r="X62"/>
  <c r="X40"/>
  <c r="X51"/>
  <c r="X73"/>
  <c r="X84"/>
  <c r="X95"/>
  <c r="X106"/>
  <c r="AC106" s="1"/>
  <c r="Y62"/>
  <c r="Y18"/>
  <c r="Y29"/>
  <c r="Y40"/>
  <c r="Y51"/>
  <c r="Y73"/>
  <c r="Y84"/>
  <c r="Y95"/>
  <c r="Y106"/>
  <c r="Z62"/>
  <c r="Z40"/>
  <c r="Z51"/>
  <c r="Z73"/>
  <c r="AC73" s="1"/>
  <c r="Z84"/>
  <c r="Z95"/>
  <c r="Z106"/>
  <c r="W19"/>
  <c r="W30"/>
  <c r="W41"/>
  <c r="W52"/>
  <c r="W63"/>
  <c r="W74"/>
  <c r="W85"/>
  <c r="W96"/>
  <c r="W107"/>
  <c r="W118"/>
  <c r="X41"/>
  <c r="X52"/>
  <c r="X63"/>
  <c r="X74"/>
  <c r="AC74" s="1"/>
  <c r="X85"/>
  <c r="X96"/>
  <c r="X107"/>
  <c r="Y19"/>
  <c r="Y30"/>
  <c r="Y41"/>
  <c r="Y52"/>
  <c r="Y63"/>
  <c r="Y74"/>
  <c r="Y85"/>
  <c r="Y96"/>
  <c r="Y107"/>
  <c r="Z41"/>
  <c r="Z52"/>
  <c r="Z63"/>
  <c r="Z74"/>
  <c r="Z75"/>
  <c r="Z85"/>
  <c r="Z86"/>
  <c r="Z96"/>
  <c r="Z107"/>
  <c r="G127"/>
  <c r="G128"/>
  <c r="G130"/>
  <c r="G129"/>
  <c r="G131"/>
  <c r="K127"/>
  <c r="O127"/>
  <c r="O130"/>
  <c r="O128"/>
  <c r="O131"/>
  <c r="O129"/>
  <c r="S127"/>
  <c r="K128"/>
  <c r="S128"/>
  <c r="K129"/>
  <c r="S129"/>
  <c r="K130"/>
  <c r="S130"/>
  <c r="K131"/>
  <c r="S131"/>
  <c r="C128"/>
  <c r="C129"/>
  <c r="C130"/>
  <c r="C131"/>
  <c r="C127"/>
  <c r="C112"/>
  <c r="C125" s="1"/>
  <c r="T132"/>
  <c r="Q132"/>
  <c r="E54" i="5"/>
  <c r="D54"/>
  <c r="C54"/>
  <c r="F45"/>
  <c r="E45"/>
  <c r="D45"/>
  <c r="C45"/>
  <c r="E36"/>
  <c r="D36"/>
  <c r="C36"/>
  <c r="E27"/>
  <c r="C27"/>
  <c r="G79" i="1"/>
  <c r="G35"/>
  <c r="C35"/>
  <c r="C46"/>
  <c r="C57"/>
  <c r="C68"/>
  <c r="C79"/>
  <c r="C90"/>
  <c r="C101"/>
  <c r="Y64"/>
  <c r="Z119"/>
  <c r="U119"/>
  <c r="T119"/>
  <c r="S119"/>
  <c r="Q119"/>
  <c r="P119"/>
  <c r="O119"/>
  <c r="M119"/>
  <c r="L119"/>
  <c r="K119"/>
  <c r="I119"/>
  <c r="H119"/>
  <c r="G119"/>
  <c r="E119"/>
  <c r="D119"/>
  <c r="C119"/>
  <c r="U108"/>
  <c r="T108"/>
  <c r="S108"/>
  <c r="Q108"/>
  <c r="P108"/>
  <c r="O108"/>
  <c r="M108"/>
  <c r="L108"/>
  <c r="K108"/>
  <c r="I108"/>
  <c r="H108"/>
  <c r="G108"/>
  <c r="E108"/>
  <c r="D108"/>
  <c r="C108"/>
  <c r="U97"/>
  <c r="T97"/>
  <c r="S97"/>
  <c r="Q97"/>
  <c r="P97"/>
  <c r="O97"/>
  <c r="M97"/>
  <c r="L97"/>
  <c r="K97"/>
  <c r="I97"/>
  <c r="H97"/>
  <c r="G97"/>
  <c r="E97"/>
  <c r="D97"/>
  <c r="C97"/>
  <c r="U86"/>
  <c r="T86"/>
  <c r="S86"/>
  <c r="Q86"/>
  <c r="P86"/>
  <c r="O86"/>
  <c r="M86"/>
  <c r="L86"/>
  <c r="K86"/>
  <c r="I86"/>
  <c r="H86"/>
  <c r="G86"/>
  <c r="E86"/>
  <c r="D86"/>
  <c r="C86"/>
  <c r="U75"/>
  <c r="T75"/>
  <c r="S75"/>
  <c r="Q75"/>
  <c r="P75"/>
  <c r="O75"/>
  <c r="M75"/>
  <c r="L75"/>
  <c r="K75"/>
  <c r="I75"/>
  <c r="H75"/>
  <c r="G75"/>
  <c r="E75"/>
  <c r="D75"/>
  <c r="C75"/>
  <c r="U64"/>
  <c r="T64"/>
  <c r="S64"/>
  <c r="Q64"/>
  <c r="P64"/>
  <c r="O64"/>
  <c r="M64"/>
  <c r="L64"/>
  <c r="K64"/>
  <c r="I64"/>
  <c r="H64"/>
  <c r="G64"/>
  <c r="E64"/>
  <c r="D64"/>
  <c r="C64"/>
  <c r="U53"/>
  <c r="T53"/>
  <c r="S53"/>
  <c r="Q53"/>
  <c r="P53"/>
  <c r="O53"/>
  <c r="M53"/>
  <c r="L53"/>
  <c r="K53"/>
  <c r="I53"/>
  <c r="H53"/>
  <c r="G53"/>
  <c r="E53"/>
  <c r="D53"/>
  <c r="C53"/>
  <c r="U42"/>
  <c r="T42"/>
  <c r="S42"/>
  <c r="Q42"/>
  <c r="P42"/>
  <c r="O42"/>
  <c r="M42"/>
  <c r="L42"/>
  <c r="K42"/>
  <c r="I42"/>
  <c r="H42"/>
  <c r="G42"/>
  <c r="E42"/>
  <c r="D42"/>
  <c r="C42"/>
  <c r="Z31"/>
  <c r="U31"/>
  <c r="T31"/>
  <c r="S31"/>
  <c r="Q31"/>
  <c r="P31"/>
  <c r="O31"/>
  <c r="M31"/>
  <c r="L31"/>
  <c r="K31"/>
  <c r="I31"/>
  <c r="H31"/>
  <c r="G31"/>
  <c r="E31"/>
  <c r="D31"/>
  <c r="C31"/>
  <c r="D20"/>
  <c r="E20"/>
  <c r="G20"/>
  <c r="H20"/>
  <c r="I20"/>
  <c r="K20"/>
  <c r="L20"/>
  <c r="M20"/>
  <c r="O20"/>
  <c r="P20"/>
  <c r="Q20"/>
  <c r="S20"/>
  <c r="T20"/>
  <c r="U20"/>
  <c r="C20"/>
  <c r="X128"/>
  <c r="X119"/>
  <c r="X130"/>
  <c r="K13"/>
  <c r="K125" s="1"/>
  <c r="AC85"/>
  <c r="AC95"/>
  <c r="AC105"/>
  <c r="AC61"/>
  <c r="AC49"/>
  <c r="AC103"/>
  <c r="AB131"/>
  <c r="AB130"/>
  <c r="AB127"/>
  <c r="G12" i="6"/>
  <c r="E12"/>
  <c r="C12"/>
  <c r="G59" i="5"/>
  <c r="C61"/>
  <c r="F132" i="1"/>
  <c r="AB20"/>
  <c r="AD17"/>
  <c r="Y129"/>
  <c r="Z20"/>
  <c r="X20"/>
  <c r="AD37"/>
  <c r="Y42"/>
  <c r="D59" i="5"/>
  <c r="D18"/>
  <c r="F13"/>
  <c r="X42" i="1"/>
  <c r="AA42"/>
  <c r="AC27"/>
  <c r="AB128"/>
  <c r="E18" i="5"/>
  <c r="I23"/>
  <c r="AC16" i="1"/>
  <c r="E60" i="5"/>
  <c r="AD16" i="1"/>
  <c r="AB53"/>
  <c r="I43" i="5"/>
  <c r="G61"/>
  <c r="I51"/>
  <c r="I50"/>
  <c r="AC29" i="1"/>
  <c r="D61" i="5"/>
  <c r="AC28" i="1"/>
  <c r="AC26"/>
  <c r="AC30"/>
  <c r="G63" i="5"/>
  <c r="D62"/>
  <c r="AB31" i="1"/>
  <c r="Y127"/>
  <c r="H15" i="6"/>
  <c r="I52" i="5"/>
  <c r="V132" i="1"/>
  <c r="U132"/>
  <c r="F54" i="5"/>
  <c r="P132" i="1"/>
  <c r="D63" i="5"/>
  <c r="D13" i="6"/>
  <c r="I40" i="5"/>
  <c r="R132" i="1"/>
  <c r="E59" i="5"/>
  <c r="E64" s="1"/>
  <c r="C15" i="6"/>
  <c r="C16"/>
  <c r="D27" i="5"/>
  <c r="G62"/>
  <c r="I22"/>
  <c r="C59"/>
  <c r="AC18" i="1"/>
  <c r="AC19"/>
  <c r="D16" i="6"/>
  <c r="G15"/>
  <c r="D15"/>
  <c r="N132" i="1"/>
  <c r="H132"/>
  <c r="E14" i="6"/>
  <c r="L132" i="1"/>
  <c r="M132"/>
  <c r="D60" i="5"/>
  <c r="G132" i="1"/>
  <c r="I132"/>
  <c r="J132"/>
  <c r="G14" i="6"/>
  <c r="D14"/>
  <c r="C14"/>
  <c r="H15" i="5"/>
  <c r="H18" s="1"/>
  <c r="AA20" i="1"/>
  <c r="AC17"/>
  <c r="G60" i="5"/>
  <c r="D20" i="7"/>
  <c r="D46"/>
  <c r="E13" i="6"/>
  <c r="K35" i="1"/>
  <c r="K79"/>
  <c r="O13"/>
  <c r="O125" s="1"/>
  <c r="K57"/>
  <c r="K101"/>
  <c r="G57"/>
  <c r="G101"/>
  <c r="I12" i="7"/>
  <c r="G12"/>
  <c r="E32"/>
  <c r="H12"/>
  <c r="F12"/>
  <c r="AC15" i="1"/>
  <c r="E15" i="9"/>
  <c r="I24" i="12"/>
  <c r="I26" i="7"/>
  <c r="I51" s="1"/>
  <c r="I50" s="1"/>
  <c r="G26"/>
  <c r="G51" s="1"/>
  <c r="G50" s="1"/>
  <c r="H26"/>
  <c r="H51" s="1"/>
  <c r="H50" s="1"/>
  <c r="F26"/>
  <c r="F51" s="1"/>
  <c r="F50" s="1"/>
  <c r="E26"/>
  <c r="E51" s="1"/>
  <c r="E50" s="1"/>
  <c r="D16"/>
  <c r="F13" i="6"/>
  <c r="F60" i="5"/>
  <c r="D132" i="1"/>
  <c r="D12" i="6"/>
  <c r="F18" i="5"/>
  <c r="I13"/>
  <c r="F59"/>
  <c r="F12" i="6"/>
  <c r="S132" i="1"/>
  <c r="AD96"/>
  <c r="AC96"/>
  <c r="AD63"/>
  <c r="AC63"/>
  <c r="Y97"/>
  <c r="Y130"/>
  <c r="AD95"/>
  <c r="AD40"/>
  <c r="AC40"/>
  <c r="AD72"/>
  <c r="AC72"/>
  <c r="X129"/>
  <c r="AC39"/>
  <c r="Z108"/>
  <c r="Z128"/>
  <c r="Z53"/>
  <c r="Y31"/>
  <c r="W64"/>
  <c r="I12" i="9"/>
  <c r="O90" i="1"/>
  <c r="O101"/>
  <c r="O68"/>
  <c r="O35"/>
  <c r="H12" i="9"/>
  <c r="K112" i="1"/>
  <c r="K90"/>
  <c r="K68"/>
  <c r="K46"/>
  <c r="K24"/>
  <c r="O132"/>
  <c r="AD107"/>
  <c r="AC107"/>
  <c r="AD52"/>
  <c r="AC52"/>
  <c r="X131"/>
  <c r="W131"/>
  <c r="AD84"/>
  <c r="AC84"/>
  <c r="AD51"/>
  <c r="AD53" s="1"/>
  <c r="AC51"/>
  <c r="AD62"/>
  <c r="AC62"/>
  <c r="Y20"/>
  <c r="AD83"/>
  <c r="X86"/>
  <c r="Y75"/>
  <c r="AD104"/>
  <c r="AC104"/>
  <c r="AC108" s="1"/>
  <c r="W97"/>
  <c r="W42"/>
  <c r="Y86"/>
  <c r="W119"/>
  <c r="W31"/>
  <c r="AD71"/>
  <c r="AD38"/>
  <c r="AD103"/>
  <c r="AD108" s="1"/>
  <c r="AD59"/>
  <c r="AC37"/>
  <c r="AC127" s="1"/>
  <c r="Z42"/>
  <c r="AC59"/>
  <c r="AC64" s="1"/>
  <c r="X127"/>
  <c r="AC71"/>
  <c r="AC75" s="1"/>
  <c r="G125"/>
  <c r="X75"/>
  <c r="W127"/>
  <c r="X53"/>
  <c r="G24"/>
  <c r="G46"/>
  <c r="G68"/>
  <c r="G90"/>
  <c r="G112"/>
  <c r="AD85"/>
  <c r="AD74"/>
  <c r="AD41"/>
  <c r="AD106"/>
  <c r="AD73"/>
  <c r="AD105"/>
  <c r="AD94"/>
  <c r="AD61"/>
  <c r="AD50"/>
  <c r="AD39"/>
  <c r="AD93"/>
  <c r="AD97"/>
  <c r="AD82"/>
  <c r="AC60"/>
  <c r="AC38"/>
  <c r="AD49"/>
  <c r="AC92"/>
  <c r="AD81"/>
  <c r="AD70"/>
  <c r="AD75" s="1"/>
  <c r="AC48"/>
  <c r="AC53" s="1"/>
  <c r="AD19"/>
  <c r="AD131" s="1"/>
  <c r="AD26"/>
  <c r="X31"/>
  <c r="AD28"/>
  <c r="AD30"/>
  <c r="AD115"/>
  <c r="AD117"/>
  <c r="AD118"/>
  <c r="AA131"/>
  <c r="AB129"/>
  <c r="AB132" s="1"/>
  <c r="I16" i="5"/>
  <c r="AD15" i="1"/>
  <c r="AD18"/>
  <c r="AD29"/>
  <c r="AD114"/>
  <c r="AD119" s="1"/>
  <c r="AD116"/>
  <c r="AD129" s="1"/>
  <c r="AA130"/>
  <c r="AA129"/>
  <c r="H16" i="6"/>
  <c r="H63" i="5"/>
  <c r="I44"/>
  <c r="I34"/>
  <c r="G16" i="6"/>
  <c r="I35" i="5"/>
  <c r="F16" i="12"/>
  <c r="AD130" i="1"/>
  <c r="AC31"/>
  <c r="D17" i="6"/>
  <c r="AC20" i="1"/>
  <c r="E17" i="6"/>
  <c r="I15" i="5"/>
  <c r="D26" i="7"/>
  <c r="D51" s="1"/>
  <c r="H32"/>
  <c r="F32"/>
  <c r="I32"/>
  <c r="G32"/>
  <c r="O57" i="1"/>
  <c r="O112"/>
  <c r="O79"/>
  <c r="O24"/>
  <c r="S13"/>
  <c r="S79" s="1"/>
  <c r="O46"/>
  <c r="AD20"/>
  <c r="AD31"/>
  <c r="AD86"/>
  <c r="AD64"/>
  <c r="AD128"/>
  <c r="AC130"/>
  <c r="AD42"/>
  <c r="S125"/>
  <c r="J12" i="9"/>
  <c r="S46" i="1"/>
  <c r="S112"/>
  <c r="S24"/>
  <c r="F16" i="6" l="1"/>
  <c r="I26" i="5"/>
  <c r="F63"/>
  <c r="J63" s="1"/>
  <c r="H12" i="6"/>
  <c r="H59" i="5"/>
  <c r="J59" s="1"/>
  <c r="I12" i="6"/>
  <c r="N14"/>
  <c r="I16"/>
  <c r="I31" i="5"/>
  <c r="D50" i="7"/>
  <c r="F13" i="12" s="1"/>
  <c r="F17" s="1"/>
  <c r="D33" i="7"/>
  <c r="D34"/>
  <c r="I22" i="12" s="1"/>
  <c r="Z130" i="1"/>
  <c r="AA53"/>
  <c r="I25" i="5"/>
  <c r="I62" s="1"/>
  <c r="F27"/>
  <c r="F62"/>
  <c r="C62"/>
  <c r="G64"/>
  <c r="I42"/>
  <c r="I45" s="1"/>
  <c r="H45"/>
  <c r="F36"/>
  <c r="F61"/>
  <c r="F64" s="1"/>
  <c r="I33"/>
  <c r="F14" i="6"/>
  <c r="H60" i="5"/>
  <c r="J60" s="1"/>
  <c r="I32"/>
  <c r="H36"/>
  <c r="H13" i="6"/>
  <c r="K132" i="1"/>
  <c r="H14" i="6"/>
  <c r="I14" s="1"/>
  <c r="H61" i="5"/>
  <c r="H27"/>
  <c r="I24"/>
  <c r="I13" i="6"/>
  <c r="I14" i="5"/>
  <c r="I60" s="1"/>
  <c r="D64"/>
  <c r="C132" i="1"/>
  <c r="E132"/>
  <c r="C18" i="5"/>
  <c r="G18"/>
  <c r="AA132" i="1"/>
  <c r="X132"/>
  <c r="C60" i="5"/>
  <c r="C64" s="1"/>
  <c r="C13" i="6"/>
  <c r="C17" s="1"/>
  <c r="G13"/>
  <c r="S101" i="1"/>
  <c r="S68"/>
  <c r="S57"/>
  <c r="S90"/>
  <c r="S35"/>
  <c r="AD127"/>
  <c r="AD132" s="1"/>
  <c r="Y53"/>
  <c r="H62" i="5"/>
  <c r="F15" i="6"/>
  <c r="Z131" i="1"/>
  <c r="AC41"/>
  <c r="Y131"/>
  <c r="W130"/>
  <c r="Z64"/>
  <c r="Z129"/>
  <c r="Z132" s="1"/>
  <c r="X108"/>
  <c r="AC83"/>
  <c r="W20"/>
  <c r="W129"/>
  <c r="Z97"/>
  <c r="W75"/>
  <c r="X64"/>
  <c r="W108"/>
  <c r="W86"/>
  <c r="I49" i="5"/>
  <c r="I53"/>
  <c r="I17"/>
  <c r="Y128" i="1"/>
  <c r="Y132" s="1"/>
  <c r="AC93"/>
  <c r="AC97" s="1"/>
  <c r="F15" i="12" l="1"/>
  <c r="W132" i="1"/>
  <c r="J61" i="5"/>
  <c r="M13" i="6"/>
  <c r="F30" i="12" s="1"/>
  <c r="I36" i="5"/>
  <c r="H17" i="6"/>
  <c r="I61" i="5"/>
  <c r="I27"/>
  <c r="N13" i="6"/>
  <c r="F20" i="12" s="1"/>
  <c r="F25" s="1"/>
  <c r="G17" i="6"/>
  <c r="I54" i="5"/>
  <c r="I59"/>
  <c r="H64"/>
  <c r="J62"/>
  <c r="AC128" i="1"/>
  <c r="I63" i="5"/>
  <c r="I18"/>
  <c r="AC86" i="1"/>
  <c r="AC129"/>
  <c r="AC42"/>
  <c r="AC131"/>
  <c r="I15" i="6"/>
  <c r="F17"/>
  <c r="F27" i="12" l="1"/>
  <c r="F54" s="1"/>
  <c r="J64" i="5"/>
  <c r="F35" i="12"/>
  <c r="I64" i="5"/>
  <c r="M14" i="6"/>
  <c r="F31" i="12" s="1"/>
  <c r="I17" i="6"/>
  <c r="AC132" i="1"/>
  <c r="F32" i="12" l="1"/>
  <c r="F38" l="1"/>
  <c r="F44" s="1"/>
  <c r="F51"/>
  <c r="F53"/>
  <c r="F41"/>
  <c r="F47" s="1"/>
</calcChain>
</file>

<file path=xl/sharedStrings.xml><?xml version="1.0" encoding="utf-8"?>
<sst xmlns="http://schemas.openxmlformats.org/spreadsheetml/2006/main" count="646" uniqueCount="157">
  <si>
    <t>Action 1</t>
  </si>
  <si>
    <t>Public</t>
  </si>
  <si>
    <t>Nb pers</t>
  </si>
  <si>
    <t>durée stage/pers
(100%)</t>
  </si>
  <si>
    <t>Total heures formation</t>
  </si>
  <si>
    <t>Total heures 
valorisables</t>
  </si>
  <si>
    <t>Total personnes</t>
  </si>
  <si>
    <t>DE</t>
  </si>
  <si>
    <t>Tr PME</t>
  </si>
  <si>
    <t>Tr GE</t>
  </si>
  <si>
    <t>Elèves</t>
  </si>
  <si>
    <t>Professeurs</t>
  </si>
  <si>
    <t>Total</t>
  </si>
  <si>
    <t>Action 2</t>
  </si>
  <si>
    <t>Action 3</t>
  </si>
  <si>
    <t>Action 4</t>
  </si>
  <si>
    <t>Action 5</t>
  </si>
  <si>
    <t>Action 6</t>
  </si>
  <si>
    <t>Action 7</t>
  </si>
  <si>
    <t>Action 8</t>
  </si>
  <si>
    <t>Action 9</t>
  </si>
  <si>
    <t>Action 10</t>
  </si>
  <si>
    <t>Total heures stages (100%)</t>
  </si>
  <si>
    <t>Total hrs stages
valorisables
(20%)</t>
  </si>
  <si>
    <t>Total Projet</t>
  </si>
  <si>
    <t>Total Actions par année</t>
  </si>
  <si>
    <t>TOTAL</t>
  </si>
  <si>
    <t>durée 
totale</t>
  </si>
  <si>
    <t>durée tot.
stage (100%)</t>
  </si>
  <si>
    <t>N° d'appel :</t>
  </si>
  <si>
    <t>Pôle :</t>
  </si>
  <si>
    <t>Pôles</t>
  </si>
  <si>
    <t>Biowin (Sciences du vivant)</t>
  </si>
  <si>
    <t>Skywin (aéronautique et spatial)</t>
  </si>
  <si>
    <t>Wagralim (agro-industrie)</t>
  </si>
  <si>
    <t>Transport et Logistique</t>
  </si>
  <si>
    <t>Mécatech (génie mécanique)</t>
  </si>
  <si>
    <t>Cluster déchets-solides</t>
  </si>
  <si>
    <t>Cluster cap 2020</t>
  </si>
  <si>
    <t>Greenwin</t>
  </si>
  <si>
    <t>Nom du projet :</t>
  </si>
  <si>
    <t>Nom du porteur :</t>
  </si>
  <si>
    <t>Travailleurs :</t>
  </si>
  <si>
    <t>Autres pub. :</t>
  </si>
  <si>
    <t>3.3.5  Objectifs de production par action et par publics cilbles</t>
  </si>
  <si>
    <t>Montant de l'aide sollicitée</t>
  </si>
  <si>
    <t>Budget nécessaire</t>
  </si>
  <si>
    <t>Répartition par année du budget demandé</t>
  </si>
  <si>
    <t>3.3.7  Budget investissement du volet formation</t>
  </si>
  <si>
    <t>Equipements amortissables</t>
  </si>
  <si>
    <t>Infra (achat, construction, extension…)</t>
  </si>
  <si>
    <t>a.1.</t>
  </si>
  <si>
    <t>a.2.</t>
  </si>
  <si>
    <t>Total 1</t>
  </si>
  <si>
    <t>b.  Financement privé</t>
  </si>
  <si>
    <t>b.1.</t>
  </si>
  <si>
    <t>Coût salarial des travailleurs en formation</t>
  </si>
  <si>
    <t>b.2.</t>
  </si>
  <si>
    <t>Interventions sectorielles à destination des travailleurs</t>
  </si>
  <si>
    <t>b.3</t>
  </si>
  <si>
    <t>Interventions sectorielles à destination des autres publics</t>
  </si>
  <si>
    <t>b.4.</t>
  </si>
  <si>
    <t>Autres participations privées à destination des travailleurs (à spécifier)</t>
  </si>
  <si>
    <t>b.5</t>
  </si>
  <si>
    <t>Autres participations privées à destination des autres publics (à spécifier)</t>
  </si>
  <si>
    <t>Total 2</t>
  </si>
  <si>
    <t>c.1.</t>
  </si>
  <si>
    <t>Nbre d'heures de formation de travailleurs</t>
  </si>
  <si>
    <t>c.2.</t>
  </si>
  <si>
    <t>Nbre d'heures de formation des autres publics</t>
  </si>
  <si>
    <t>c.3.</t>
  </si>
  <si>
    <t>Nbre total d'heures de formations</t>
  </si>
  <si>
    <t>d.  Ratios</t>
  </si>
  <si>
    <t>d.1.</t>
  </si>
  <si>
    <t>Financement privé/Financement total</t>
  </si>
  <si>
    <t>%</t>
  </si>
  <si>
    <t>total 2 / (total 1+ total 2)</t>
  </si>
  <si>
    <t>d.2.</t>
  </si>
  <si>
    <t>Heures formation travailleurs/total heures</t>
  </si>
  <si>
    <t>c.1. / c.3.</t>
  </si>
  <si>
    <t>d.3.</t>
  </si>
  <si>
    <t>Heures formation autres publics/total heures</t>
  </si>
  <si>
    <t>c.2. / c.3.</t>
  </si>
  <si>
    <t>d.4.</t>
  </si>
  <si>
    <t>*</t>
  </si>
  <si>
    <t>d.5.</t>
  </si>
  <si>
    <t>**</t>
  </si>
  <si>
    <t>***</t>
  </si>
  <si>
    <t xml:space="preserve">Coût salarial horaire moyen des travailleurs en formation     </t>
  </si>
  <si>
    <r>
      <t xml:space="preserve">Sous-total 2a : financement privé des travailleurs  </t>
    </r>
    <r>
      <rPr>
        <sz val="10"/>
        <rFont val="Tahoma"/>
        <family val="2"/>
      </rPr>
      <t>(b1 + b2 + b4)</t>
    </r>
  </si>
  <si>
    <r>
      <t xml:space="preserve">Sous-total 2b : financement privé des autres publics   </t>
    </r>
    <r>
      <rPr>
        <sz val="10"/>
        <rFont val="Tahoma"/>
        <family val="2"/>
      </rPr>
      <t>(b3 + b5)</t>
    </r>
  </si>
  <si>
    <t>3.3.8  Intervention public - privé</t>
  </si>
  <si>
    <t>durée foàd/pers
(100%)</t>
  </si>
  <si>
    <t>Total hrs foàd
valorisables
(30%)</t>
  </si>
  <si>
    <t>Total heures foàd (100%)</t>
  </si>
  <si>
    <t>.</t>
  </si>
  <si>
    <t>durée tot.
foàd (100%)</t>
  </si>
  <si>
    <t>1. Frais de personnel pédagogique</t>
  </si>
  <si>
    <t>1.1 Personnel interne</t>
  </si>
  <si>
    <t>1.2 Personnel externe (sous-traitants)</t>
  </si>
  <si>
    <t>2. Autres coûts directs</t>
  </si>
  <si>
    <t>2.1 Consommables</t>
  </si>
  <si>
    <t>2.2 Petits équipements non amortissables (coût unitaire&lt;250€)</t>
  </si>
  <si>
    <t>3. Coûts indirects</t>
  </si>
  <si>
    <t>3.1 Personnel administratif interne</t>
  </si>
  <si>
    <t>3.2 Frais de bureau (fournitures de bureau, frais de poste et de téléphone)</t>
  </si>
  <si>
    <t>2.3 Autres frais à préciser (p ex. frais de documentation, achat de cours, location de matériel…)</t>
  </si>
  <si>
    <t>3.3 Frais liés aux locaux (p ex. frais énergétiques, location…)</t>
  </si>
  <si>
    <t>3.4 Autres frais à préciser (p ex. frais d'entretien, frais d'assurance…)</t>
  </si>
  <si>
    <t>4. Amortissements de l'équipement existant</t>
  </si>
  <si>
    <t>durée présentiel/pers</t>
  </si>
  <si>
    <t>Total heures formation présentiel</t>
  </si>
  <si>
    <t>heures valorisables</t>
  </si>
  <si>
    <t>Heures 
100%</t>
  </si>
  <si>
    <t>Total heures 
100 %</t>
  </si>
  <si>
    <t>c.  Ventilation de l'action (heures valorisables)</t>
  </si>
  <si>
    <t>3.3.6.b  Budget du volet formation - volet recettes</t>
  </si>
  <si>
    <t>Répartition par année du budget nécesaire</t>
  </si>
  <si>
    <t>Répartition par année des sources de financement</t>
  </si>
  <si>
    <t>1. Apports privés</t>
  </si>
  <si>
    <t xml:space="preserve">a.  Financement public </t>
  </si>
  <si>
    <t>Budget Fonctionnement demandé Plan Marshall</t>
  </si>
  <si>
    <t>Budget Investissement demané Plan Marshall</t>
  </si>
  <si>
    <t>Sous-total 1a : Financement Plan Marshall demandé (a1 + a2)</t>
  </si>
  <si>
    <t>a.3.</t>
  </si>
  <si>
    <t>Doit atteindre au minimum 50% (Réglementation Européenne)</t>
  </si>
  <si>
    <t>Doit atteindre au minimum 20% (Attente du Jury International)</t>
  </si>
  <si>
    <t>25€ /H. Stag. maximum</t>
  </si>
  <si>
    <t>Point de contrôle</t>
  </si>
  <si>
    <t>3.3.6.a  Budget total du volet formation - volet dépenses</t>
  </si>
  <si>
    <t>Total du budget nécessaire</t>
  </si>
  <si>
    <t>1.1.3. Mise à disposition de ressources humaines.</t>
  </si>
  <si>
    <t>1.2. Apports privés Entreprises</t>
  </si>
  <si>
    <t xml:space="preserve">1.1. Apports privés sectoriels </t>
  </si>
  <si>
    <t>1.2.3. Mise à disposition de ressources humaines.</t>
  </si>
  <si>
    <t>2.1. Mise à disposition d'équipements</t>
  </si>
  <si>
    <t>* pour calculer le budget demandé Plan Marshall, les apports privés  ainsi que les apports publics  sont déduits du budget nécessaire</t>
  </si>
  <si>
    <t>2.1. Mise à disposition de ressources humaines</t>
  </si>
  <si>
    <t>2.2 Prise en charge de postes spécifiques</t>
  </si>
  <si>
    <t>1.2.5. Prise en charge de dépences spécifiques</t>
  </si>
  <si>
    <t>1.2.2. Intervention financière dans les coûts de la formation des autres publics (recette)</t>
  </si>
  <si>
    <t>1.2.1. Intervention financièredans les coûts de formation des travailleurs (recette)</t>
  </si>
  <si>
    <t>1.1.5. Prise en charge de dépences spécifiques</t>
  </si>
  <si>
    <t>1.1.2. Intervention financière dans les coûts de la formation des autres publics (recette)</t>
  </si>
  <si>
    <t>1.1.1. Intervention financière dans les coûts de la formation des travailleurs (recette)</t>
  </si>
  <si>
    <t>3. Budget demandé Plan Marshall *</t>
  </si>
  <si>
    <t>1.1.4. Mise à disposition d'équipements</t>
  </si>
  <si>
    <t>2. Apports  publics des partenaires hors budget demandé Plan Marshall</t>
  </si>
  <si>
    <t>Apports publics des partenaires hors budget demandé Plan Marshall</t>
  </si>
  <si>
    <t>Intervention horaire fonctionnement Plan Marshall     (a.1./c.3.)</t>
  </si>
  <si>
    <t>Coût  par heure de formation  (coût privé + public))  (a.1.+ a.3 + total2) / c.3.</t>
  </si>
  <si>
    <t>Coût par personne formée (coût privé + public)  (a.1.+ a.3 + total2) / Nb total pers</t>
  </si>
  <si>
    <t>Part privée par rapport au coût total de formation des travailleurs (privé + public)</t>
  </si>
  <si>
    <t>Part privée par rapport au coût total de formation des autres publics (privé + public)</t>
  </si>
  <si>
    <t>1.2.4. Mise à disposition d'équipements</t>
  </si>
  <si>
    <t>sous-total 2a / ((a.1.+a.3.) x d.2. + sous-total 2a)</t>
  </si>
  <si>
    <t>sous-total 2b / ((a.1 + a.3.)x d.3 + sous-total 2b)</t>
  </si>
</sst>
</file>

<file path=xl/styles.xml><?xml version="1.0" encoding="utf-8"?>
<styleSheet xmlns="http://schemas.openxmlformats.org/spreadsheetml/2006/main">
  <fonts count="23">
    <font>
      <sz val="10"/>
      <name val="Tahoma"/>
    </font>
    <font>
      <b/>
      <sz val="10"/>
      <name val="Tahoma"/>
      <family val="2"/>
    </font>
    <font>
      <b/>
      <u/>
      <sz val="10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u/>
      <sz val="12"/>
      <name val="Tahoma"/>
      <family val="2"/>
    </font>
    <font>
      <b/>
      <u/>
      <sz val="10"/>
      <color indexed="55"/>
      <name val="Tahoma"/>
      <family val="2"/>
    </font>
    <font>
      <sz val="10"/>
      <color indexed="55"/>
      <name val="Tahoma"/>
      <family val="2"/>
    </font>
    <font>
      <b/>
      <sz val="10"/>
      <color indexed="55"/>
      <name val="Tahoma"/>
      <family val="2"/>
    </font>
    <font>
      <i/>
      <sz val="10"/>
      <color indexed="55"/>
      <name val="Tahoma"/>
      <family val="2"/>
    </font>
    <font>
      <sz val="10"/>
      <color indexed="9"/>
      <name val="Tahoma"/>
      <family val="2"/>
    </font>
    <font>
      <sz val="12"/>
      <name val="Tahoma"/>
      <family val="2"/>
    </font>
    <font>
      <u/>
      <sz val="12"/>
      <name val="Tahoma"/>
      <family val="2"/>
    </font>
    <font>
      <sz val="11"/>
      <name val="Tahoma"/>
      <family val="2"/>
    </font>
    <font>
      <u/>
      <sz val="11"/>
      <name val="Tahoma"/>
      <family val="2"/>
    </font>
    <font>
      <b/>
      <sz val="11"/>
      <name val="Tahoma"/>
      <family val="2"/>
    </font>
    <font>
      <sz val="10"/>
      <name val="Arial"/>
      <family val="2"/>
    </font>
    <font>
      <sz val="10"/>
      <name val="Tahoma"/>
      <family val="2"/>
    </font>
    <font>
      <i/>
      <sz val="8"/>
      <name val="Tahoma"/>
      <family val="2"/>
    </font>
    <font>
      <sz val="10"/>
      <color indexed="55"/>
      <name val="Tahoma"/>
      <family val="2"/>
    </font>
    <font>
      <i/>
      <sz val="10"/>
      <color indexed="55"/>
      <name val="Tahoma"/>
      <family val="2"/>
    </font>
    <font>
      <sz val="10"/>
      <color indexed="10"/>
      <name val="Tahoma"/>
      <family val="2"/>
    </font>
    <font>
      <sz val="10"/>
      <color indexed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thin">
        <color indexed="55"/>
      </bottom>
      <diagonal/>
    </border>
    <border>
      <left/>
      <right/>
      <top/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/>
      <top style="thin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 style="medium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55"/>
      </right>
      <top style="medium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/>
      <right/>
      <top style="medium">
        <color indexed="55"/>
      </top>
      <bottom style="thin">
        <color indexed="55"/>
      </bottom>
      <diagonal/>
    </border>
    <border>
      <left/>
      <right style="slantDashDot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 style="medium">
        <color indexed="55"/>
      </right>
      <top style="medium">
        <color indexed="55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382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/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1" fillId="0" borderId="0" xfId="0" applyFont="1"/>
    <xf numFmtId="0" fontId="11" fillId="0" borderId="10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Border="1"/>
    <xf numFmtId="0" fontId="11" fillId="0" borderId="0" xfId="0" applyFont="1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1" fillId="0" borderId="10" xfId="0" applyFont="1" applyBorder="1" applyAlignment="1">
      <alignment horizontal="left" indent="4"/>
    </xf>
    <xf numFmtId="0" fontId="11" fillId="0" borderId="10" xfId="0" applyFont="1" applyBorder="1" applyAlignment="1">
      <alignment horizontal="left"/>
    </xf>
    <xf numFmtId="0" fontId="14" fillId="0" borderId="0" xfId="0" applyFont="1" applyBorder="1" applyAlignment="1"/>
    <xf numFmtId="0" fontId="13" fillId="0" borderId="0" xfId="0" applyFont="1" applyBorder="1" applyAlignment="1"/>
    <xf numFmtId="0" fontId="13" fillId="0" borderId="0" xfId="0" applyFont="1" applyBorder="1"/>
    <xf numFmtId="0" fontId="13" fillId="0" borderId="0" xfId="0" applyFont="1" applyBorder="1" applyAlignment="1">
      <alignment shrinkToFit="1"/>
    </xf>
    <xf numFmtId="0" fontId="0" fillId="0" borderId="0" xfId="0" applyBorder="1"/>
    <xf numFmtId="0" fontId="13" fillId="0" borderId="14" xfId="0" applyFont="1" applyBorder="1"/>
    <xf numFmtId="0" fontId="11" fillId="0" borderId="15" xfId="0" applyFont="1" applyBorder="1"/>
    <xf numFmtId="0" fontId="11" fillId="0" borderId="16" xfId="0" applyFont="1" applyBorder="1" applyAlignment="1"/>
    <xf numFmtId="0" fontId="0" fillId="2" borderId="4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3" fillId="0" borderId="0" xfId="0" applyFont="1" applyFill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shrinkToFit="1"/>
    </xf>
    <xf numFmtId="0" fontId="13" fillId="0" borderId="0" xfId="0" applyFont="1" applyFill="1" applyBorder="1"/>
    <xf numFmtId="0" fontId="13" fillId="0" borderId="14" xfId="0" applyFont="1" applyFill="1" applyBorder="1"/>
    <xf numFmtId="3" fontId="0" fillId="2" borderId="5" xfId="0" applyNumberFormat="1" applyFill="1" applyBorder="1" applyProtection="1">
      <protection locked="0"/>
    </xf>
    <xf numFmtId="3" fontId="0" fillId="2" borderId="18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3" fontId="0" fillId="2" borderId="3" xfId="0" applyNumberFormat="1" applyFill="1" applyBorder="1" applyProtection="1">
      <protection locked="0"/>
    </xf>
    <xf numFmtId="3" fontId="0" fillId="0" borderId="1" xfId="0" applyNumberFormat="1" applyBorder="1"/>
    <xf numFmtId="3" fontId="0" fillId="0" borderId="3" xfId="0" applyNumberFormat="1" applyBorder="1"/>
    <xf numFmtId="3" fontId="4" fillId="0" borderId="0" xfId="0" applyNumberFormat="1" applyFont="1"/>
    <xf numFmtId="3" fontId="1" fillId="0" borderId="5" xfId="0" applyNumberFormat="1" applyFont="1" applyBorder="1"/>
    <xf numFmtId="3" fontId="0" fillId="0" borderId="1" xfId="0" applyNumberFormat="1" applyFill="1" applyBorder="1"/>
    <xf numFmtId="3" fontId="1" fillId="0" borderId="18" xfId="0" applyNumberFormat="1" applyFont="1" applyBorder="1"/>
    <xf numFmtId="3" fontId="0" fillId="0" borderId="3" xfId="0" applyNumberFormat="1" applyFill="1" applyBorder="1"/>
    <xf numFmtId="3" fontId="1" fillId="0" borderId="4" xfId="0" applyNumberFormat="1" applyFont="1" applyBorder="1"/>
    <xf numFmtId="3" fontId="1" fillId="0" borderId="17" xfId="0" applyNumberFormat="1" applyFont="1" applyBorder="1"/>
    <xf numFmtId="0" fontId="0" fillId="0" borderId="0" xfId="0" applyProtection="1"/>
    <xf numFmtId="0" fontId="0" fillId="0" borderId="0" xfId="0" applyBorder="1" applyProtection="1"/>
    <xf numFmtId="0" fontId="0" fillId="0" borderId="11" xfId="0" applyBorder="1" applyProtection="1"/>
    <xf numFmtId="0" fontId="0" fillId="0" borderId="12" xfId="0" applyBorder="1" applyProtection="1"/>
    <xf numFmtId="0" fontId="0" fillId="0" borderId="13" xfId="0" applyBorder="1" applyProtection="1"/>
    <xf numFmtId="0" fontId="13" fillId="0" borderId="14" xfId="0" applyFont="1" applyBorder="1" applyProtection="1"/>
    <xf numFmtId="0" fontId="14" fillId="0" borderId="0" xfId="0" applyFont="1" applyBorder="1" applyAlignment="1" applyProtection="1"/>
    <xf numFmtId="0" fontId="13" fillId="0" borderId="0" xfId="0" applyFont="1" applyBorder="1" applyAlignment="1" applyProtection="1">
      <alignment shrinkToFit="1"/>
    </xf>
    <xf numFmtId="0" fontId="13" fillId="0" borderId="0" xfId="0" applyFont="1" applyBorder="1" applyProtection="1"/>
    <xf numFmtId="0" fontId="13" fillId="0" borderId="0" xfId="0" applyFont="1" applyBorder="1" applyAlignment="1" applyProtection="1"/>
    <xf numFmtId="0" fontId="11" fillId="0" borderId="15" xfId="0" applyFont="1" applyBorder="1" applyProtection="1"/>
    <xf numFmtId="0" fontId="11" fillId="0" borderId="10" xfId="0" applyFont="1" applyBorder="1" applyAlignment="1" applyProtection="1">
      <alignment horizontal="left" indent="4"/>
    </xf>
    <xf numFmtId="0" fontId="11" fillId="0" borderId="10" xfId="0" applyFont="1" applyBorder="1" applyAlignment="1" applyProtection="1">
      <alignment horizontal="left"/>
    </xf>
    <xf numFmtId="0" fontId="11" fillId="0" borderId="10" xfId="0" applyFont="1" applyBorder="1" applyProtection="1"/>
    <xf numFmtId="0" fontId="11" fillId="0" borderId="10" xfId="0" applyFont="1" applyBorder="1" applyAlignment="1" applyProtection="1"/>
    <xf numFmtId="0" fontId="11" fillId="0" borderId="16" xfId="0" applyFont="1" applyBorder="1" applyAlignment="1" applyProtection="1"/>
    <xf numFmtId="0" fontId="11" fillId="0" borderId="0" xfId="0" applyFont="1" applyBorder="1" applyAlignment="1" applyProtection="1"/>
    <xf numFmtId="0" fontId="11" fillId="0" borderId="0" xfId="0" applyFont="1" applyBorder="1" applyProtection="1"/>
    <xf numFmtId="0" fontId="5" fillId="0" borderId="0" xfId="0" applyFont="1" applyAlignment="1" applyProtection="1"/>
    <xf numFmtId="0" fontId="1" fillId="0" borderId="0" xfId="0" applyFont="1" applyProtection="1"/>
    <xf numFmtId="0" fontId="1" fillId="0" borderId="19" xfId="0" applyFont="1" applyBorder="1" applyAlignment="1" applyProtection="1">
      <alignment horizontal="center" vertical="center"/>
    </xf>
    <xf numFmtId="0" fontId="15" fillId="0" borderId="0" xfId="0" applyFont="1" applyProtection="1"/>
    <xf numFmtId="0" fontId="1" fillId="0" borderId="1" xfId="0" applyFont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right"/>
      <protection locked="0"/>
    </xf>
    <xf numFmtId="0" fontId="17" fillId="0" borderId="0" xfId="1" applyFont="1" applyProtection="1"/>
    <xf numFmtId="0" fontId="1" fillId="0" borderId="0" xfId="1" applyFont="1" applyBorder="1" applyAlignment="1" applyProtection="1"/>
    <xf numFmtId="0" fontId="17" fillId="0" borderId="20" xfId="1" applyFont="1" applyBorder="1" applyProtection="1"/>
    <xf numFmtId="0" fontId="18" fillId="0" borderId="0" xfId="1" applyFont="1" applyProtection="1"/>
    <xf numFmtId="0" fontId="17" fillId="0" borderId="21" xfId="1" applyFont="1" applyBorder="1" applyProtection="1"/>
    <xf numFmtId="0" fontId="17" fillId="0" borderId="0" xfId="1" applyFont="1" applyAlignment="1" applyProtection="1">
      <alignment horizontal="right"/>
    </xf>
    <xf numFmtId="0" fontId="17" fillId="0" borderId="22" xfId="1" applyFont="1" applyBorder="1" applyProtection="1"/>
    <xf numFmtId="3" fontId="17" fillId="0" borderId="0" xfId="1" applyNumberFormat="1" applyFont="1" applyAlignment="1" applyProtection="1">
      <alignment horizontal="right"/>
    </xf>
    <xf numFmtId="0" fontId="17" fillId="0" borderId="1" xfId="1" applyFont="1" applyBorder="1" applyProtection="1"/>
    <xf numFmtId="3" fontId="17" fillId="0" borderId="1" xfId="1" applyNumberFormat="1" applyFont="1" applyFill="1" applyBorder="1" applyAlignment="1" applyProtection="1">
      <alignment horizontal="right"/>
    </xf>
    <xf numFmtId="9" fontId="17" fillId="0" borderId="19" xfId="1" applyNumberFormat="1" applyFont="1" applyBorder="1" applyAlignment="1" applyProtection="1">
      <alignment horizontal="right"/>
    </xf>
    <xf numFmtId="0" fontId="18" fillId="0" borderId="0" xfId="1" applyFont="1" applyFill="1" applyBorder="1" applyProtection="1"/>
    <xf numFmtId="9" fontId="17" fillId="0" borderId="23" xfId="1" applyNumberFormat="1" applyFont="1" applyBorder="1" applyAlignment="1" applyProtection="1">
      <alignment horizontal="right"/>
    </xf>
    <xf numFmtId="0" fontId="17" fillId="0" borderId="24" xfId="1" applyFont="1" applyBorder="1" applyProtection="1"/>
    <xf numFmtId="9" fontId="17" fillId="0" borderId="25" xfId="1" applyNumberFormat="1" applyFont="1" applyBorder="1" applyAlignment="1" applyProtection="1">
      <alignment horizontal="right"/>
    </xf>
    <xf numFmtId="0" fontId="17" fillId="0" borderId="23" xfId="1" applyFont="1" applyBorder="1" applyAlignment="1" applyProtection="1">
      <alignment horizontal="right"/>
    </xf>
    <xf numFmtId="0" fontId="17" fillId="0" borderId="0" xfId="1" applyFont="1" applyAlignment="1" applyProtection="1">
      <alignment horizontal="left"/>
    </xf>
    <xf numFmtId="0" fontId="17" fillId="0" borderId="0" xfId="1" applyFont="1" applyBorder="1" applyProtection="1"/>
    <xf numFmtId="0" fontId="17" fillId="0" borderId="25" xfId="1" applyFont="1" applyBorder="1" applyAlignment="1" applyProtection="1">
      <alignment horizontal="right"/>
    </xf>
    <xf numFmtId="0" fontId="17" fillId="0" borderId="26" xfId="1" applyFont="1" applyBorder="1" applyAlignment="1" applyProtection="1">
      <alignment horizontal="right"/>
    </xf>
    <xf numFmtId="0" fontId="17" fillId="0" borderId="25" xfId="1" applyFont="1" applyFill="1" applyBorder="1" applyAlignment="1" applyProtection="1">
      <alignment horizontal="right"/>
    </xf>
    <xf numFmtId="0" fontId="17" fillId="0" borderId="19" xfId="1" applyFont="1" applyFill="1" applyBorder="1" applyAlignment="1" applyProtection="1">
      <alignment horizontal="right"/>
    </xf>
    <xf numFmtId="0" fontId="11" fillId="0" borderId="16" xfId="0" applyFont="1" applyBorder="1" applyAlignment="1">
      <alignment horizontal="left"/>
    </xf>
    <xf numFmtId="0" fontId="7" fillId="0" borderId="2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13" fillId="0" borderId="0" xfId="0" applyFont="1" applyBorder="1" applyAlignment="1" applyProtection="1">
      <alignment horizontal="left"/>
    </xf>
    <xf numFmtId="0" fontId="11" fillId="0" borderId="15" xfId="0" applyFont="1" applyFill="1" applyBorder="1"/>
    <xf numFmtId="0" fontId="11" fillId="0" borderId="10" xfId="0" applyFont="1" applyFill="1" applyBorder="1" applyAlignment="1">
      <alignment horizontal="left" indent="4"/>
    </xf>
    <xf numFmtId="0" fontId="11" fillId="0" borderId="10" xfId="0" applyFont="1" applyFill="1" applyBorder="1" applyAlignment="1">
      <alignment horizontal="left"/>
    </xf>
    <xf numFmtId="0" fontId="11" fillId="0" borderId="16" xfId="0" applyFont="1" applyFill="1" applyBorder="1"/>
    <xf numFmtId="0" fontId="0" fillId="0" borderId="0" xfId="0" applyFill="1"/>
    <xf numFmtId="0" fontId="2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/>
    <xf numFmtId="3" fontId="1" fillId="0" borderId="5" xfId="0" applyNumberFormat="1" applyFont="1" applyFill="1" applyBorder="1"/>
    <xf numFmtId="0" fontId="0" fillId="0" borderId="1" xfId="0" applyFill="1" applyBorder="1"/>
    <xf numFmtId="3" fontId="1" fillId="0" borderId="18" xfId="0" applyNumberFormat="1" applyFont="1" applyFill="1" applyBorder="1"/>
    <xf numFmtId="0" fontId="0" fillId="0" borderId="3" xfId="0" applyFill="1" applyBorder="1"/>
    <xf numFmtId="3" fontId="4" fillId="0" borderId="0" xfId="0" applyNumberFormat="1" applyFont="1" applyFill="1"/>
    <xf numFmtId="0" fontId="0" fillId="0" borderId="12" xfId="0" applyFill="1" applyBorder="1"/>
    <xf numFmtId="0" fontId="0" fillId="0" borderId="13" xfId="0" applyFill="1" applyBorder="1"/>
    <xf numFmtId="0" fontId="19" fillId="0" borderId="6" xfId="0" applyFont="1" applyBorder="1" applyAlignment="1">
      <alignment horizontal="center" vertical="center" wrapText="1"/>
    </xf>
    <xf numFmtId="3" fontId="20" fillId="0" borderId="0" xfId="0" applyNumberFormat="1" applyFont="1" applyFill="1"/>
    <xf numFmtId="3" fontId="20" fillId="0" borderId="0" xfId="0" applyNumberFormat="1" applyFont="1"/>
    <xf numFmtId="0" fontId="19" fillId="0" borderId="6" xfId="0" applyFont="1" applyFill="1" applyBorder="1" applyAlignment="1">
      <alignment horizontal="center" vertical="center" wrapText="1"/>
    </xf>
    <xf numFmtId="3" fontId="7" fillId="0" borderId="8" xfId="0" applyNumberFormat="1" applyFont="1" applyBorder="1"/>
    <xf numFmtId="3" fontId="7" fillId="0" borderId="6" xfId="0" applyNumberFormat="1" applyFont="1" applyBorder="1"/>
    <xf numFmtId="3" fontId="7" fillId="0" borderId="7" xfId="0" applyNumberFormat="1" applyFont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3" fontId="7" fillId="0" borderId="31" xfId="0" applyNumberFormat="1" applyFont="1" applyBorder="1"/>
    <xf numFmtId="3" fontId="7" fillId="0" borderId="32" xfId="0" applyNumberFormat="1" applyFont="1" applyBorder="1"/>
    <xf numFmtId="3" fontId="7" fillId="0" borderId="33" xfId="0" applyNumberFormat="1" applyFont="1" applyBorder="1"/>
    <xf numFmtId="3" fontId="9" fillId="0" borderId="0" xfId="0" applyNumberFormat="1" applyFont="1"/>
    <xf numFmtId="3" fontId="7" fillId="0" borderId="34" xfId="0" applyNumberFormat="1" applyFont="1" applyBorder="1"/>
    <xf numFmtId="3" fontId="7" fillId="0" borderId="35" xfId="0" applyNumberFormat="1" applyFont="1" applyBorder="1"/>
    <xf numFmtId="3" fontId="1" fillId="0" borderId="36" xfId="0" applyNumberFormat="1" applyFont="1" applyBorder="1"/>
    <xf numFmtId="3" fontId="1" fillId="0" borderId="37" xfId="0" applyNumberFormat="1" applyFont="1" applyBorder="1"/>
    <xf numFmtId="3" fontId="1" fillId="0" borderId="38" xfId="0" applyNumberFormat="1" applyFont="1" applyBorder="1"/>
    <xf numFmtId="0" fontId="0" fillId="0" borderId="0" xfId="0" applyFill="1" applyProtection="1"/>
    <xf numFmtId="0" fontId="0" fillId="0" borderId="0" xfId="0" applyFill="1" applyBorder="1" applyProtection="1"/>
    <xf numFmtId="0" fontId="5" fillId="0" borderId="0" xfId="0" applyFont="1" applyFill="1" applyBorder="1" applyAlignment="1" applyProtection="1"/>
    <xf numFmtId="0" fontId="1" fillId="0" borderId="0" xfId="0" applyFont="1" applyFill="1" applyBorder="1" applyProtection="1"/>
    <xf numFmtId="0" fontId="15" fillId="0" borderId="0" xfId="0" applyFont="1" applyFill="1" applyBorder="1" applyProtection="1"/>
    <xf numFmtId="0" fontId="0" fillId="0" borderId="13" xfId="0" applyFill="1" applyBorder="1" applyProtection="1"/>
    <xf numFmtId="0" fontId="11" fillId="0" borderId="16" xfId="0" applyFont="1" applyFill="1" applyBorder="1" applyAlignment="1" applyProtection="1"/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2" fillId="0" borderId="0" xfId="0" applyNumberFormat="1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22" fillId="0" borderId="0" xfId="0" applyFont="1"/>
    <xf numFmtId="0" fontId="22" fillId="0" borderId="0" xfId="0" applyFont="1" applyFill="1"/>
    <xf numFmtId="4" fontId="22" fillId="0" borderId="0" xfId="0" applyNumberFormat="1" applyFont="1" applyFill="1"/>
    <xf numFmtId="0" fontId="17" fillId="0" borderId="1" xfId="0" applyFont="1" applyBorder="1" applyAlignment="1">
      <alignment horizontal="center" vertical="center" wrapText="1"/>
    </xf>
    <xf numFmtId="0" fontId="18" fillId="0" borderId="22" xfId="1" applyFont="1" applyBorder="1" applyProtection="1"/>
    <xf numFmtId="3" fontId="1" fillId="0" borderId="1" xfId="0" applyNumberFormat="1" applyFont="1" applyFill="1" applyBorder="1" applyAlignment="1" applyProtection="1"/>
    <xf numFmtId="3" fontId="0" fillId="2" borderId="1" xfId="0" applyNumberFormat="1" applyFill="1" applyBorder="1" applyAlignment="1" applyProtection="1">
      <protection locked="0"/>
    </xf>
    <xf numFmtId="3" fontId="1" fillId="2" borderId="19" xfId="0" applyNumberFormat="1" applyFont="1" applyFill="1" applyBorder="1" applyAlignment="1" applyProtection="1">
      <protection locked="0"/>
    </xf>
    <xf numFmtId="3" fontId="15" fillId="0" borderId="39" xfId="0" applyNumberFormat="1" applyFont="1" applyBorder="1" applyAlignment="1" applyProtection="1"/>
    <xf numFmtId="3" fontId="15" fillId="0" borderId="38" xfId="0" applyNumberFormat="1" applyFont="1" applyBorder="1" applyAlignment="1" applyProtection="1"/>
    <xf numFmtId="3" fontId="15" fillId="0" borderId="40" xfId="0" applyNumberFormat="1" applyFont="1" applyBorder="1" applyAlignment="1" applyProtection="1"/>
    <xf numFmtId="3" fontId="15" fillId="0" borderId="40" xfId="0" applyNumberFormat="1" applyFont="1" applyFill="1" applyBorder="1" applyAlignment="1" applyProtection="1"/>
    <xf numFmtId="3" fontId="15" fillId="0" borderId="41" xfId="0" applyNumberFormat="1" applyFont="1" applyFill="1" applyBorder="1" applyAlignment="1" applyProtection="1"/>
    <xf numFmtId="3" fontId="0" fillId="3" borderId="1" xfId="0" applyNumberFormat="1" applyFill="1" applyBorder="1" applyAlignment="1" applyProtection="1">
      <protection locked="0"/>
    </xf>
    <xf numFmtId="0" fontId="17" fillId="0" borderId="0" xfId="1" applyFont="1" applyFill="1" applyProtection="1"/>
    <xf numFmtId="0" fontId="17" fillId="0" borderId="0" xfId="1" applyFont="1" applyBorder="1" applyAlignment="1" applyProtection="1">
      <alignment horizontal="right"/>
    </xf>
    <xf numFmtId="0" fontId="17" fillId="0" borderId="1" xfId="1" applyFont="1" applyBorder="1" applyAlignment="1" applyProtection="1">
      <alignment horizontal="left"/>
    </xf>
    <xf numFmtId="0" fontId="17" fillId="0" borderId="19" xfId="1" applyFont="1" applyBorder="1" applyProtection="1"/>
    <xf numFmtId="3" fontId="17" fillId="0" borderId="19" xfId="1" applyNumberFormat="1" applyFont="1" applyFill="1" applyBorder="1" applyAlignment="1" applyProtection="1">
      <alignment horizontal="right"/>
    </xf>
    <xf numFmtId="3" fontId="17" fillId="0" borderId="42" xfId="1" applyNumberFormat="1" applyFont="1" applyBorder="1" applyAlignment="1" applyProtection="1">
      <alignment horizontal="right"/>
    </xf>
    <xf numFmtId="3" fontId="17" fillId="2" borderId="1" xfId="1" applyNumberFormat="1" applyFont="1" applyFill="1" applyBorder="1" applyAlignment="1" applyProtection="1">
      <alignment horizontal="right"/>
      <protection locked="0"/>
    </xf>
    <xf numFmtId="0" fontId="17" fillId="0" borderId="1" xfId="1" applyFont="1" applyFill="1" applyBorder="1" applyProtection="1"/>
    <xf numFmtId="0" fontId="5" fillId="0" borderId="0" xfId="0" applyFont="1" applyAlignment="1" applyProtection="1">
      <alignment horizontal="left"/>
    </xf>
    <xf numFmtId="3" fontId="17" fillId="0" borderId="1" xfId="0" applyNumberFormat="1" applyFont="1" applyFill="1" applyBorder="1" applyAlignment="1" applyProtection="1"/>
    <xf numFmtId="0" fontId="11" fillId="0" borderId="0" xfId="0" applyFont="1" applyProtection="1"/>
    <xf numFmtId="0" fontId="11" fillId="0" borderId="0" xfId="0" applyFont="1" applyFill="1" applyBorder="1" applyAlignment="1" applyProtection="1"/>
    <xf numFmtId="0" fontId="11" fillId="0" borderId="15" xfId="0" applyFont="1" applyBorder="1" applyAlignment="1" applyProtection="1">
      <alignment horizontal="left" indent="4"/>
    </xf>
    <xf numFmtId="0" fontId="11" fillId="0" borderId="16" xfId="0" applyFont="1" applyBorder="1" applyProtection="1"/>
    <xf numFmtId="0" fontId="5" fillId="0" borderId="0" xfId="0" applyFont="1" applyAlignment="1" applyProtection="1">
      <alignment horizontal="center"/>
    </xf>
    <xf numFmtId="0" fontId="2" fillId="0" borderId="0" xfId="0" applyFont="1" applyProtection="1"/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22" fillId="0" borderId="44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0" fillId="0" borderId="2" xfId="0" applyBorder="1" applyProtection="1"/>
    <xf numFmtId="3" fontId="0" fillId="0" borderId="5" xfId="0" applyNumberFormat="1" applyBorder="1" applyProtection="1"/>
    <xf numFmtId="3" fontId="0" fillId="0" borderId="1" xfId="0" applyNumberFormat="1" applyBorder="1" applyProtection="1"/>
    <xf numFmtId="0" fontId="0" fillId="0" borderId="1" xfId="0" applyBorder="1" applyProtection="1"/>
    <xf numFmtId="3" fontId="0" fillId="0" borderId="4" xfId="0" applyNumberFormat="1" applyBorder="1" applyProtection="1"/>
    <xf numFmtId="3" fontId="22" fillId="0" borderId="0" xfId="0" applyNumberFormat="1" applyFont="1" applyProtection="1"/>
    <xf numFmtId="0" fontId="10" fillId="0" borderId="23" xfId="0" applyFont="1" applyBorder="1" applyProtection="1"/>
    <xf numFmtId="3" fontId="0" fillId="0" borderId="18" xfId="0" applyNumberFormat="1" applyBorder="1" applyProtection="1"/>
    <xf numFmtId="3" fontId="0" fillId="0" borderId="3" xfId="0" applyNumberFormat="1" applyBorder="1" applyProtection="1"/>
    <xf numFmtId="0" fontId="0" fillId="0" borderId="3" xfId="0" applyBorder="1" applyProtection="1"/>
    <xf numFmtId="3" fontId="0" fillId="0" borderId="17" xfId="0" applyNumberFormat="1" applyBorder="1" applyProtection="1"/>
    <xf numFmtId="3" fontId="4" fillId="0" borderId="0" xfId="0" applyNumberFormat="1" applyFont="1" applyProtection="1"/>
    <xf numFmtId="3" fontId="0" fillId="0" borderId="0" xfId="0" applyNumberFormat="1" applyProtection="1"/>
    <xf numFmtId="0" fontId="10" fillId="0" borderId="25" xfId="0" applyFont="1" applyBorder="1" applyProtection="1"/>
    <xf numFmtId="0" fontId="7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34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19" fillId="0" borderId="6" xfId="0" applyFont="1" applyBorder="1" applyAlignment="1" applyProtection="1">
      <alignment horizontal="center" vertical="center" wrapText="1"/>
    </xf>
    <xf numFmtId="0" fontId="7" fillId="0" borderId="45" xfId="0" applyFont="1" applyBorder="1" applyAlignment="1" applyProtection="1">
      <alignment horizontal="center" vertical="center" wrapText="1"/>
    </xf>
    <xf numFmtId="0" fontId="7" fillId="0" borderId="7" xfId="0" applyFont="1" applyBorder="1" applyProtection="1"/>
    <xf numFmtId="0" fontId="7" fillId="0" borderId="8" xfId="0" applyFont="1" applyBorder="1" applyProtection="1"/>
    <xf numFmtId="0" fontId="7" fillId="0" borderId="6" xfId="0" applyFont="1" applyBorder="1" applyProtection="1"/>
    <xf numFmtId="0" fontId="7" fillId="0" borderId="34" xfId="0" applyFont="1" applyBorder="1" applyProtection="1"/>
    <xf numFmtId="3" fontId="7" fillId="0" borderId="45" xfId="0" applyNumberFormat="1" applyFont="1" applyBorder="1" applyProtection="1"/>
    <xf numFmtId="0" fontId="7" fillId="0" borderId="30" xfId="0" applyFont="1" applyBorder="1" applyProtection="1"/>
    <xf numFmtId="0" fontId="7" fillId="0" borderId="31" xfId="0" applyFont="1" applyBorder="1" applyProtection="1"/>
    <xf numFmtId="0" fontId="7" fillId="0" borderId="35" xfId="0" applyFont="1" applyBorder="1" applyProtection="1"/>
    <xf numFmtId="0" fontId="7" fillId="0" borderId="32" xfId="0" applyFont="1" applyBorder="1" applyProtection="1"/>
    <xf numFmtId="3" fontId="7" fillId="0" borderId="46" xfId="0" applyNumberFormat="1" applyFont="1" applyBorder="1" applyProtection="1"/>
    <xf numFmtId="0" fontId="9" fillId="0" borderId="0" xfId="0" applyFont="1" applyProtection="1"/>
    <xf numFmtId="0" fontId="9" fillId="0" borderId="47" xfId="0" applyFont="1" applyBorder="1" applyProtection="1"/>
    <xf numFmtId="0" fontId="9" fillId="0" borderId="48" xfId="0" applyFont="1" applyBorder="1" applyProtection="1"/>
    <xf numFmtId="3" fontId="19" fillId="0" borderId="0" xfId="0" applyNumberFormat="1" applyFont="1" applyProtection="1"/>
    <xf numFmtId="3" fontId="7" fillId="0" borderId="0" xfId="0" applyNumberFormat="1" applyFont="1" applyProtection="1"/>
    <xf numFmtId="0" fontId="14" fillId="0" borderId="0" xfId="0" applyFont="1" applyBorder="1" applyAlignment="1" applyProtection="1">
      <alignment horizontal="center"/>
    </xf>
    <xf numFmtId="3" fontId="17" fillId="2" borderId="1" xfId="0" applyNumberFormat="1" applyFont="1" applyFill="1" applyBorder="1" applyAlignment="1" applyProtection="1">
      <protection locked="0"/>
    </xf>
    <xf numFmtId="3" fontId="17" fillId="2" borderId="19" xfId="0" applyNumberFormat="1" applyFont="1" applyFill="1" applyBorder="1" applyAlignment="1" applyProtection="1">
      <protection locked="0"/>
    </xf>
    <xf numFmtId="0" fontId="17" fillId="0" borderId="0" xfId="0" applyFont="1" applyFill="1" applyBorder="1" applyProtection="1"/>
    <xf numFmtId="0" fontId="18" fillId="0" borderId="0" xfId="1" applyFont="1" applyBorder="1" applyProtection="1"/>
    <xf numFmtId="3" fontId="1" fillId="0" borderId="42" xfId="1" applyNumberFormat="1" applyFont="1" applyFill="1" applyBorder="1" applyAlignment="1" applyProtection="1">
      <alignment horizontal="right"/>
    </xf>
    <xf numFmtId="0" fontId="1" fillId="0" borderId="19" xfId="1" applyFont="1" applyBorder="1" applyAlignment="1" applyProtection="1">
      <alignment horizontal="left"/>
    </xf>
    <xf numFmtId="0" fontId="1" fillId="0" borderId="20" xfId="1" applyFont="1" applyBorder="1" applyAlignment="1" applyProtection="1">
      <alignment horizontal="left"/>
    </xf>
    <xf numFmtId="3" fontId="17" fillId="0" borderId="49" xfId="1" applyNumberFormat="1" applyFont="1" applyFill="1" applyBorder="1" applyAlignment="1" applyProtection="1">
      <alignment horizontal="right"/>
    </xf>
    <xf numFmtId="0" fontId="17" fillId="0" borderId="23" xfId="1" applyFont="1" applyBorder="1" applyProtection="1"/>
    <xf numFmtId="0" fontId="17" fillId="0" borderId="23" xfId="1" applyFont="1" applyBorder="1" applyAlignment="1" applyProtection="1">
      <alignment horizontal="left"/>
    </xf>
    <xf numFmtId="3" fontId="17" fillId="0" borderId="23" xfId="1" applyNumberFormat="1" applyFont="1" applyFill="1" applyBorder="1" applyAlignment="1" applyProtection="1">
      <alignment horizontal="right"/>
    </xf>
    <xf numFmtId="3" fontId="1" fillId="0" borderId="38" xfId="1" applyNumberFormat="1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 applyProtection="1">
      <protection locked="0"/>
    </xf>
    <xf numFmtId="3" fontId="1" fillId="3" borderId="1" xfId="0" applyNumberFormat="1" applyFont="1" applyFill="1" applyBorder="1" applyAlignment="1" applyProtection="1">
      <protection locked="0"/>
    </xf>
    <xf numFmtId="3" fontId="17" fillId="0" borderId="25" xfId="0" applyNumberFormat="1" applyFont="1" applyFill="1" applyBorder="1" applyAlignment="1" applyProtection="1"/>
    <xf numFmtId="3" fontId="17" fillId="0" borderId="25" xfId="0" applyNumberFormat="1" applyFont="1" applyFill="1" applyBorder="1" applyAlignment="1" applyProtection="1">
      <protection locked="0"/>
    </xf>
    <xf numFmtId="0" fontId="1" fillId="0" borderId="65" xfId="0" applyFont="1" applyFill="1" applyBorder="1" applyProtection="1"/>
    <xf numFmtId="0" fontId="0" fillId="0" borderId="39" xfId="0" applyFill="1" applyBorder="1" applyProtection="1"/>
    <xf numFmtId="3" fontId="1" fillId="0" borderId="39" xfId="0" applyNumberFormat="1" applyFont="1" applyFill="1" applyBorder="1" applyAlignment="1" applyProtection="1"/>
    <xf numFmtId="3" fontId="1" fillId="0" borderId="38" xfId="0" applyNumberFormat="1" applyFont="1" applyFill="1" applyBorder="1" applyAlignment="1" applyProtection="1"/>
    <xf numFmtId="3" fontId="17" fillId="0" borderId="19" xfId="0" applyNumberFormat="1" applyFont="1" applyFill="1" applyBorder="1" applyAlignment="1" applyProtection="1"/>
    <xf numFmtId="3" fontId="17" fillId="2" borderId="23" xfId="0" applyNumberFormat="1" applyFont="1" applyFill="1" applyBorder="1" applyAlignment="1" applyProtection="1">
      <protection locked="0"/>
    </xf>
    <xf numFmtId="3" fontId="1" fillId="3" borderId="39" xfId="0" applyNumberFormat="1" applyFont="1" applyFill="1" applyBorder="1" applyAlignment="1" applyProtection="1">
      <protection locked="0"/>
    </xf>
    <xf numFmtId="3" fontId="1" fillId="3" borderId="38" xfId="0" applyNumberFormat="1" applyFont="1" applyFill="1" applyBorder="1" applyAlignment="1" applyProtection="1">
      <protection locked="0"/>
    </xf>
    <xf numFmtId="3" fontId="0" fillId="2" borderId="1" xfId="0" applyNumberFormat="1" applyFill="1" applyBorder="1" applyAlignment="1" applyProtection="1">
      <alignment vertical="center"/>
      <protection locked="0"/>
    </xf>
    <xf numFmtId="3" fontId="0" fillId="0" borderId="1" xfId="0" applyNumberFormat="1" applyBorder="1" applyAlignment="1" applyProtection="1">
      <alignment vertical="center"/>
    </xf>
    <xf numFmtId="3" fontId="15" fillId="0" borderId="1" xfId="0" applyNumberFormat="1" applyFont="1" applyBorder="1" applyProtection="1"/>
    <xf numFmtId="3" fontId="0" fillId="3" borderId="1" xfId="0" applyNumberFormat="1" applyFill="1" applyBorder="1" applyAlignment="1" applyProtection="1"/>
    <xf numFmtId="0" fontId="2" fillId="0" borderId="0" xfId="0" applyFont="1" applyAlignment="1" applyProtection="1">
      <alignment horizontal="left"/>
    </xf>
    <xf numFmtId="0" fontId="1" fillId="0" borderId="54" xfId="0" applyFont="1" applyBorder="1" applyAlignment="1" applyProtection="1">
      <alignment horizontal="center"/>
    </xf>
    <xf numFmtId="0" fontId="1" fillId="0" borderId="55" xfId="0" applyFont="1" applyBorder="1" applyAlignment="1" applyProtection="1">
      <alignment horizontal="center"/>
    </xf>
    <xf numFmtId="0" fontId="1" fillId="0" borderId="56" xfId="0" applyFont="1" applyBorder="1" applyAlignment="1" applyProtection="1">
      <alignment horizontal="center"/>
    </xf>
    <xf numFmtId="0" fontId="8" fillId="0" borderId="57" xfId="0" applyFont="1" applyBorder="1" applyAlignment="1" applyProtection="1">
      <alignment horizontal="center"/>
    </xf>
    <xf numFmtId="0" fontId="8" fillId="0" borderId="58" xfId="0" applyFont="1" applyBorder="1" applyAlignment="1" applyProtection="1">
      <alignment horizontal="center"/>
    </xf>
    <xf numFmtId="0" fontId="8" fillId="0" borderId="59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8" fillId="0" borderId="60" xfId="0" applyFont="1" applyBorder="1" applyAlignment="1" applyProtection="1">
      <alignment horizontal="center"/>
    </xf>
    <xf numFmtId="0" fontId="8" fillId="0" borderId="52" xfId="0" applyFont="1" applyBorder="1" applyAlignment="1" applyProtection="1">
      <alignment horizontal="center"/>
    </xf>
    <xf numFmtId="0" fontId="8" fillId="0" borderId="50" xfId="0" applyFont="1" applyBorder="1" applyAlignment="1" applyProtection="1">
      <alignment horizontal="center"/>
    </xf>
    <xf numFmtId="0" fontId="12" fillId="0" borderId="14" xfId="0" applyFont="1" applyBorder="1" applyAlignment="1" applyProtection="1">
      <alignment horizontal="left" indent="1"/>
    </xf>
    <xf numFmtId="0" fontId="12" fillId="0" borderId="0" xfId="0" applyFont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  <protection locked="0"/>
    </xf>
    <xf numFmtId="0" fontId="1" fillId="4" borderId="54" xfId="0" applyFont="1" applyFill="1" applyBorder="1" applyAlignment="1" applyProtection="1">
      <alignment horizontal="center"/>
      <protection locked="0"/>
    </xf>
    <xf numFmtId="0" fontId="1" fillId="4" borderId="55" xfId="0" applyFont="1" applyFill="1" applyBorder="1" applyAlignment="1" applyProtection="1">
      <alignment horizontal="center"/>
      <protection locked="0"/>
    </xf>
    <xf numFmtId="0" fontId="1" fillId="4" borderId="56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</xf>
    <xf numFmtId="0" fontId="12" fillId="0" borderId="0" xfId="0" applyFont="1" applyBorder="1" applyAlignment="1" applyProtection="1">
      <alignment horizontal="left"/>
    </xf>
    <xf numFmtId="0" fontId="11" fillId="2" borderId="0" xfId="0" applyFont="1" applyFill="1" applyBorder="1" applyAlignment="1" applyProtection="1">
      <alignment horizontal="left" shrinkToFit="1"/>
      <protection locked="0"/>
    </xf>
    <xf numFmtId="0" fontId="11" fillId="2" borderId="53" xfId="0" applyFont="1" applyFill="1" applyBorder="1" applyAlignment="1" applyProtection="1">
      <alignment horizontal="left" shrinkToFit="1"/>
      <protection locked="0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13" fillId="0" borderId="53" xfId="0" applyFont="1" applyFill="1" applyBorder="1" applyAlignment="1">
      <alignment horizontal="left"/>
    </xf>
    <xf numFmtId="0" fontId="1" fillId="0" borderId="54" xfId="0" applyFont="1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56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shrinkToFit="1"/>
    </xf>
    <xf numFmtId="0" fontId="13" fillId="0" borderId="53" xfId="0" applyFont="1" applyFill="1" applyBorder="1" applyAlignment="1">
      <alignment horizontal="left" shrinkToFit="1"/>
    </xf>
    <xf numFmtId="0" fontId="8" fillId="0" borderId="51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8" fillId="0" borderId="62" xfId="0" applyFont="1" applyBorder="1" applyAlignment="1">
      <alignment horizontal="center"/>
    </xf>
    <xf numFmtId="0" fontId="8" fillId="0" borderId="63" xfId="0" applyFont="1" applyBorder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53" xfId="0" applyFont="1" applyBorder="1" applyAlignment="1">
      <alignment horizontal="left"/>
    </xf>
    <xf numFmtId="0" fontId="13" fillId="0" borderId="0" xfId="0" applyFont="1" applyBorder="1" applyAlignment="1">
      <alignment horizontal="left" shrinkToFit="1"/>
    </xf>
    <xf numFmtId="0" fontId="13" fillId="0" borderId="53" xfId="0" applyFont="1" applyBorder="1" applyAlignment="1">
      <alignment horizontal="left" shrinkToFit="1"/>
    </xf>
    <xf numFmtId="0" fontId="2" fillId="0" borderId="0" xfId="0" applyFont="1" applyAlignment="1">
      <alignment horizontal="left"/>
    </xf>
    <xf numFmtId="0" fontId="14" fillId="0" borderId="0" xfId="0" applyFont="1" applyBorder="1" applyAlignment="1">
      <alignment horizontal="right" indent="1"/>
    </xf>
    <xf numFmtId="0" fontId="17" fillId="0" borderId="2" xfId="0" applyFont="1" applyFill="1" applyBorder="1" applyAlignment="1" applyProtection="1">
      <alignment horizontal="left" vertical="center" wrapText="1"/>
    </xf>
    <xf numFmtId="0" fontId="17" fillId="0" borderId="64" xfId="0" applyFont="1" applyFill="1" applyBorder="1" applyAlignment="1" applyProtection="1">
      <alignment horizontal="left" vertical="center" wrapText="1"/>
    </xf>
    <xf numFmtId="0" fontId="1" fillId="0" borderId="41" xfId="0" applyFont="1" applyBorder="1" applyAlignment="1" applyProtection="1">
      <alignment horizontal="left" vertical="center" wrapText="1"/>
    </xf>
    <xf numFmtId="0" fontId="15" fillId="0" borderId="40" xfId="0" applyFont="1" applyBorder="1" applyAlignment="1" applyProtection="1">
      <alignment horizontal="left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7" fillId="0" borderId="66" xfId="0" applyFont="1" applyFill="1" applyBorder="1" applyAlignment="1" applyProtection="1">
      <alignment horizontal="left" vertical="center" wrapText="1"/>
    </xf>
    <xf numFmtId="0" fontId="17" fillId="0" borderId="21" xfId="0" applyFont="1" applyFill="1" applyBorder="1" applyAlignment="1" applyProtection="1">
      <alignment horizontal="left" vertical="center" wrapText="1"/>
    </xf>
    <xf numFmtId="0" fontId="17" fillId="0" borderId="26" xfId="0" applyFont="1" applyFill="1" applyBorder="1" applyAlignment="1" applyProtection="1">
      <alignment horizontal="left" vertical="center" wrapText="1"/>
    </xf>
    <xf numFmtId="0" fontId="1" fillId="0" borderId="71" xfId="0" applyFont="1" applyBorder="1" applyAlignment="1" applyProtection="1">
      <alignment horizontal="left" vertical="center" wrapText="1"/>
    </xf>
    <xf numFmtId="0" fontId="1" fillId="0" borderId="72" xfId="0" applyFont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64" xfId="0" applyFont="1" applyFill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shrinkToFit="1"/>
    </xf>
    <xf numFmtId="0" fontId="13" fillId="0" borderId="53" xfId="0" applyFont="1" applyBorder="1" applyAlignment="1" applyProtection="1">
      <alignment horizontal="left" shrinkToFi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64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left" vertical="center" wrapText="1" indent="2"/>
    </xf>
    <xf numFmtId="0" fontId="0" fillId="0" borderId="64" xfId="0" applyBorder="1" applyAlignment="1" applyProtection="1">
      <alignment horizontal="left" vertical="center" wrapText="1" indent="2"/>
    </xf>
    <xf numFmtId="0" fontId="1" fillId="0" borderId="1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/>
    </xf>
    <xf numFmtId="0" fontId="13" fillId="0" borderId="53" xfId="0" applyFont="1" applyBorder="1" applyAlignment="1" applyProtection="1">
      <alignment horizontal="left"/>
    </xf>
    <xf numFmtId="0" fontId="15" fillId="0" borderId="65" xfId="0" applyFont="1" applyBorder="1" applyAlignment="1" applyProtection="1">
      <alignment horizontal="left" wrapText="1"/>
    </xf>
    <xf numFmtId="0" fontId="15" fillId="0" borderId="39" xfId="0" applyFont="1" applyBorder="1" applyAlignment="1" applyProtection="1">
      <alignment horizontal="left" wrapText="1"/>
    </xf>
    <xf numFmtId="0" fontId="1" fillId="0" borderId="19" xfId="0" applyFont="1" applyBorder="1" applyAlignment="1" applyProtection="1">
      <alignment horizontal="left" vertical="center" wrapText="1"/>
    </xf>
    <xf numFmtId="0" fontId="1" fillId="0" borderId="21" xfId="0" applyFont="1" applyFill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indent="7"/>
    </xf>
    <xf numFmtId="0" fontId="0" fillId="0" borderId="1" xfId="0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left" wrapText="1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67" xfId="0" applyFont="1" applyBorder="1" applyAlignment="1" applyProtection="1">
      <alignment horizontal="center" vertical="center"/>
    </xf>
    <xf numFmtId="0" fontId="1" fillId="0" borderId="64" xfId="0" applyFont="1" applyBorder="1" applyAlignment="1" applyProtection="1">
      <alignment horizontal="center" vertical="center"/>
    </xf>
    <xf numFmtId="0" fontId="1" fillId="0" borderId="19" xfId="1" applyFont="1" applyFill="1" applyBorder="1" applyAlignment="1" applyProtection="1">
      <alignment horizontal="left" indent="1"/>
    </xf>
    <xf numFmtId="0" fontId="1" fillId="0" borderId="1" xfId="1" applyFont="1" applyFill="1" applyBorder="1" applyAlignment="1" applyProtection="1">
      <alignment horizontal="left" indent="1"/>
    </xf>
    <xf numFmtId="0" fontId="17" fillId="0" borderId="1" xfId="1" applyFont="1" applyBorder="1" applyAlignment="1" applyProtection="1">
      <alignment wrapText="1"/>
    </xf>
    <xf numFmtId="0" fontId="1" fillId="0" borderId="24" xfId="1" applyFont="1" applyBorder="1" applyAlignment="1" applyProtection="1">
      <alignment horizontal="left"/>
    </xf>
    <xf numFmtId="0" fontId="17" fillId="0" borderId="0" xfId="1" applyFont="1" applyFill="1" applyBorder="1" applyAlignment="1" applyProtection="1">
      <alignment horizontal="left"/>
    </xf>
    <xf numFmtId="0" fontId="17" fillId="0" borderId="69" xfId="1" applyFont="1" applyFill="1" applyBorder="1" applyAlignment="1" applyProtection="1">
      <alignment horizontal="left"/>
    </xf>
    <xf numFmtId="0" fontId="17" fillId="0" borderId="0" xfId="1" applyFont="1" applyBorder="1" applyAlignment="1" applyProtection="1">
      <alignment horizontal="left"/>
    </xf>
    <xf numFmtId="0" fontId="17" fillId="0" borderId="69" xfId="1" applyFont="1" applyBorder="1" applyAlignment="1" applyProtection="1">
      <alignment horizontal="left"/>
    </xf>
    <xf numFmtId="0" fontId="17" fillId="0" borderId="2" xfId="1" applyFont="1" applyBorder="1" applyAlignment="1" applyProtection="1"/>
    <xf numFmtId="0" fontId="17" fillId="0" borderId="67" xfId="1" applyFont="1" applyBorder="1" applyAlignment="1" applyProtection="1"/>
    <xf numFmtId="0" fontId="17" fillId="0" borderId="64" xfId="1" applyFont="1" applyBorder="1" applyAlignment="1" applyProtection="1"/>
    <xf numFmtId="0" fontId="17" fillId="0" borderId="68" xfId="1" applyFont="1" applyBorder="1" applyAlignment="1" applyProtection="1">
      <alignment horizontal="left"/>
    </xf>
    <xf numFmtId="0" fontId="17" fillId="0" borderId="66" xfId="1" applyFont="1" applyBorder="1" applyAlignment="1" applyProtection="1">
      <alignment horizontal="left"/>
    </xf>
    <xf numFmtId="0" fontId="17" fillId="0" borderId="2" xfId="1" applyFont="1" applyBorder="1" applyAlignment="1" applyProtection="1">
      <alignment horizontal="left"/>
    </xf>
    <xf numFmtId="0" fontId="17" fillId="0" borderId="67" xfId="1" applyFont="1" applyBorder="1" applyAlignment="1" applyProtection="1">
      <alignment horizontal="left"/>
    </xf>
    <xf numFmtId="0" fontId="17" fillId="0" borderId="64" xfId="1" applyFont="1" applyBorder="1" applyAlignment="1" applyProtection="1">
      <alignment horizontal="left"/>
    </xf>
    <xf numFmtId="0" fontId="1" fillId="0" borderId="42" xfId="1" applyFont="1" applyBorder="1" applyAlignment="1" applyProtection="1">
      <alignment horizontal="left"/>
    </xf>
    <xf numFmtId="0" fontId="4" fillId="0" borderId="0" xfId="1" applyFont="1" applyBorder="1" applyAlignment="1" applyProtection="1">
      <alignment horizontal="left"/>
    </xf>
    <xf numFmtId="0" fontId="17" fillId="0" borderId="2" xfId="1" applyFont="1" applyFill="1" applyBorder="1" applyAlignment="1" applyProtection="1">
      <alignment horizontal="left"/>
    </xf>
    <xf numFmtId="0" fontId="17" fillId="0" borderId="67" xfId="1" applyFont="1" applyFill="1" applyBorder="1" applyAlignment="1" applyProtection="1">
      <alignment horizontal="left"/>
    </xf>
    <xf numFmtId="0" fontId="17" fillId="0" borderId="64" xfId="1" applyFont="1" applyFill="1" applyBorder="1" applyAlignment="1" applyProtection="1">
      <alignment horizontal="left"/>
    </xf>
    <xf numFmtId="0" fontId="17" fillId="0" borderId="68" xfId="1" applyFont="1" applyBorder="1" applyAlignment="1" applyProtection="1">
      <alignment wrapText="1"/>
    </xf>
    <xf numFmtId="0" fontId="1" fillId="0" borderId="65" xfId="1" applyFont="1" applyFill="1" applyBorder="1" applyAlignment="1" applyProtection="1">
      <alignment horizontal="left" indent="1"/>
    </xf>
    <xf numFmtId="0" fontId="1" fillId="0" borderId="39" xfId="1" applyFont="1" applyFill="1" applyBorder="1" applyAlignment="1" applyProtection="1">
      <alignment horizontal="left" indent="1"/>
    </xf>
    <xf numFmtId="0" fontId="1" fillId="0" borderId="1" xfId="1" applyFont="1" applyBorder="1" applyAlignment="1" applyProtection="1">
      <alignment horizontal="left"/>
    </xf>
    <xf numFmtId="0" fontId="1" fillId="0" borderId="2" xfId="1" applyFont="1" applyBorder="1" applyAlignment="1" applyProtection="1">
      <alignment horizontal="left"/>
    </xf>
    <xf numFmtId="0" fontId="17" fillId="0" borderId="1" xfId="1" applyFont="1" applyBorder="1" applyAlignment="1" applyProtection="1">
      <alignment horizontal="left"/>
    </xf>
    <xf numFmtId="0" fontId="1" fillId="0" borderId="65" xfId="1" applyFont="1" applyBorder="1" applyAlignment="1" applyProtection="1">
      <alignment horizontal="left"/>
    </xf>
    <xf numFmtId="0" fontId="1" fillId="0" borderId="39" xfId="1" applyFont="1" applyBorder="1" applyAlignment="1" applyProtection="1">
      <alignment horizontal="left"/>
    </xf>
    <xf numFmtId="0" fontId="1" fillId="0" borderId="7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/>
    </xf>
  </cellXfs>
  <cellStyles count="2">
    <cellStyle name="Normal" xfId="0" builtinId="0"/>
    <cellStyle name="Normal_Annexe public - privé " xfId="1"/>
  </cellStyles>
  <dxfs count="20"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66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D9F7F4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rdphl\Local%20Settings\Temporary%20Internet%20Files\OLK1\Annexe%207%20-%20apports%20public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a. Obj de prod par action"/>
      <sheetName val="1.b. Obj de prod par année"/>
      <sheetName val="1.c. Obj de prod - Total Projet"/>
      <sheetName val="2. Budget Formation"/>
      <sheetName val="3. Budget Investissement"/>
      <sheetName val="4. Intervention public-privé"/>
    </sheetNames>
    <sheetDataSet>
      <sheetData sheetId="0" refreshError="1">
        <row r="15">
          <cell r="AI15" t="str">
            <v>Biowin (Sciences du vivant)</v>
          </cell>
        </row>
        <row r="16">
          <cell r="AI16" t="str">
            <v>Cluster cap 2020</v>
          </cell>
        </row>
        <row r="17">
          <cell r="AI17" t="str">
            <v>Cluster déchets-solides</v>
          </cell>
        </row>
        <row r="18">
          <cell r="AI18" t="str">
            <v>Greenwin</v>
          </cell>
        </row>
        <row r="19">
          <cell r="AI19" t="str">
            <v>Mécatech (génie mécanique)</v>
          </cell>
        </row>
        <row r="20">
          <cell r="AI20" t="str">
            <v>Skywin (aéronautique et spatial)</v>
          </cell>
        </row>
        <row r="21">
          <cell r="AI21" t="str">
            <v>Transport et Logistique</v>
          </cell>
        </row>
        <row r="22">
          <cell r="AI22" t="str">
            <v>Wagralim (agro-industrie)</v>
          </cell>
        </row>
      </sheetData>
      <sheetData sheetId="1" refreshError="1"/>
      <sheetData sheetId="2" refreshError="1">
        <row r="13">
          <cell r="M13">
            <v>0</v>
          </cell>
          <cell r="N13">
            <v>0</v>
          </cell>
        </row>
        <row r="14">
          <cell r="M14">
            <v>0</v>
          </cell>
        </row>
        <row r="17">
          <cell r="C17">
            <v>0</v>
          </cell>
        </row>
      </sheetData>
      <sheetData sheetId="3" refreshError="1">
        <row r="26">
          <cell r="E26">
            <v>0</v>
          </cell>
        </row>
      </sheetData>
      <sheetData sheetId="4" refreshError="1">
        <row r="15">
          <cell r="E15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32"/>
  <sheetViews>
    <sheetView tabSelected="1" view="pageBreakPreview" zoomScale="60" zoomScaleNormal="80" workbookViewId="0">
      <selection activeCell="C24" sqref="C24:F24"/>
    </sheetView>
  </sheetViews>
  <sheetFormatPr baseColWidth="10" defaultRowHeight="12.75"/>
  <cols>
    <col min="1" max="1" width="1.28515625" style="59" customWidth="1"/>
    <col min="2" max="2" width="10.7109375" style="59" bestFit="1" customWidth="1"/>
    <col min="3" max="3" width="9.28515625" style="59" customWidth="1"/>
    <col min="4" max="4" width="9.7109375" style="59" customWidth="1"/>
    <col min="5" max="5" width="10.140625" style="59" customWidth="1"/>
    <col min="6" max="6" width="9.7109375" style="59" customWidth="1"/>
    <col min="7" max="7" width="9.28515625" style="59" customWidth="1"/>
    <col min="8" max="8" width="9.7109375" style="59" customWidth="1"/>
    <col min="9" max="9" width="10.140625" style="59" customWidth="1"/>
    <col min="10" max="10" width="9.7109375" style="59" customWidth="1"/>
    <col min="11" max="11" width="9.28515625" style="59" customWidth="1"/>
    <col min="12" max="12" width="9.7109375" style="59" customWidth="1"/>
    <col min="13" max="13" width="10.140625" style="59" customWidth="1"/>
    <col min="14" max="14" width="9.7109375" style="59" customWidth="1"/>
    <col min="15" max="15" width="9.28515625" style="59" customWidth="1"/>
    <col min="16" max="16" width="9.7109375" style="59" customWidth="1"/>
    <col min="17" max="17" width="10.140625" style="59" customWidth="1"/>
    <col min="18" max="18" width="9.7109375" style="59" customWidth="1"/>
    <col min="19" max="19" width="9.28515625" style="59" customWidth="1"/>
    <col min="20" max="20" width="9.7109375" style="59" customWidth="1"/>
    <col min="21" max="21" width="10.140625" style="59" customWidth="1"/>
    <col min="22" max="22" width="9.7109375" style="59" customWidth="1"/>
    <col min="23" max="23" width="10.140625" style="59" bestFit="1" customWidth="1"/>
    <col min="24" max="24" width="11.42578125" style="59"/>
    <col min="25" max="25" width="13.7109375" style="59" customWidth="1"/>
    <col min="26" max="28" width="11.7109375" style="59" customWidth="1"/>
    <col min="29" max="34" width="11.42578125" style="59"/>
    <col min="35" max="35" width="29.42578125" style="59" bestFit="1" customWidth="1"/>
    <col min="36" max="16384" width="11.42578125" style="59"/>
  </cols>
  <sheetData>
    <row r="1" spans="1:35" ht="13.5" thickBot="1"/>
    <row r="2" spans="1:35" ht="5.0999999999999996" customHeight="1"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3"/>
    </row>
    <row r="3" spans="1:35" s="184" customFormat="1" ht="15">
      <c r="B3" s="282" t="s">
        <v>29</v>
      </c>
      <c r="C3" s="283"/>
      <c r="D3" s="284"/>
      <c r="E3" s="284"/>
      <c r="F3" s="284"/>
      <c r="G3" s="284"/>
      <c r="H3" s="185"/>
      <c r="I3" s="289" t="s">
        <v>40</v>
      </c>
      <c r="J3" s="289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1"/>
    </row>
    <row r="4" spans="1:35" s="184" customFormat="1" ht="15">
      <c r="B4" s="282" t="s">
        <v>30</v>
      </c>
      <c r="C4" s="283"/>
      <c r="D4" s="284"/>
      <c r="E4" s="284"/>
      <c r="F4" s="284"/>
      <c r="G4" s="284"/>
      <c r="H4" s="185"/>
      <c r="I4" s="289" t="s">
        <v>41</v>
      </c>
      <c r="J4" s="289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1"/>
    </row>
    <row r="5" spans="1:35" s="184" customFormat="1" ht="5.0999999999999996" customHeight="1" thickBot="1">
      <c r="B5" s="186"/>
      <c r="C5" s="70"/>
      <c r="D5" s="71"/>
      <c r="E5" s="71"/>
      <c r="F5" s="71"/>
      <c r="G5" s="71"/>
      <c r="H5" s="71"/>
      <c r="I5" s="72"/>
      <c r="J5" s="72"/>
      <c r="K5" s="71"/>
      <c r="L5" s="71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2"/>
      <c r="Z5" s="72"/>
      <c r="AA5" s="72"/>
      <c r="AB5" s="72"/>
      <c r="AC5" s="187"/>
    </row>
    <row r="9" spans="1:35" ht="15">
      <c r="C9" s="288" t="s">
        <v>44</v>
      </c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182"/>
    </row>
    <row r="10" spans="1:35" ht="15"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</row>
    <row r="11" spans="1:35">
      <c r="A11" s="271" t="s">
        <v>0</v>
      </c>
      <c r="B11" s="271"/>
    </row>
    <row r="12" spans="1:35" ht="10.5" customHeight="1" thickBot="1">
      <c r="A12" s="189"/>
    </row>
    <row r="13" spans="1:35">
      <c r="A13" s="189"/>
      <c r="C13" s="285">
        <v>2014</v>
      </c>
      <c r="D13" s="286"/>
      <c r="E13" s="286"/>
      <c r="F13" s="287"/>
      <c r="G13" s="272">
        <f>C13+1</f>
        <v>2015</v>
      </c>
      <c r="H13" s="273"/>
      <c r="I13" s="273"/>
      <c r="J13" s="274"/>
      <c r="K13" s="272">
        <f>G13+1</f>
        <v>2016</v>
      </c>
      <c r="L13" s="273"/>
      <c r="M13" s="273"/>
      <c r="N13" s="274"/>
      <c r="O13" s="272">
        <f>K13+1</f>
        <v>2017</v>
      </c>
      <c r="P13" s="273"/>
      <c r="Q13" s="273"/>
      <c r="R13" s="274"/>
      <c r="S13" s="272">
        <f>O13+1</f>
        <v>2018</v>
      </c>
      <c r="T13" s="273"/>
      <c r="U13" s="273"/>
      <c r="V13" s="274"/>
      <c r="W13" s="272" t="s">
        <v>12</v>
      </c>
      <c r="X13" s="273"/>
      <c r="Y13" s="273"/>
      <c r="Z13" s="273"/>
      <c r="AA13" s="273"/>
      <c r="AB13" s="273"/>
      <c r="AC13" s="274"/>
    </row>
    <row r="14" spans="1:35" s="190" customFormat="1" ht="51">
      <c r="B14" s="191" t="s">
        <v>1</v>
      </c>
      <c r="C14" s="192" t="s">
        <v>2</v>
      </c>
      <c r="D14" s="193" t="s">
        <v>110</v>
      </c>
      <c r="E14" s="194" t="s">
        <v>3</v>
      </c>
      <c r="F14" s="194" t="s">
        <v>92</v>
      </c>
      <c r="G14" s="192" t="s">
        <v>2</v>
      </c>
      <c r="H14" s="193" t="s">
        <v>110</v>
      </c>
      <c r="I14" s="194" t="s">
        <v>3</v>
      </c>
      <c r="J14" s="194" t="s">
        <v>92</v>
      </c>
      <c r="K14" s="192" t="s">
        <v>2</v>
      </c>
      <c r="L14" s="193" t="s">
        <v>110</v>
      </c>
      <c r="M14" s="194" t="s">
        <v>3</v>
      </c>
      <c r="N14" s="194" t="s">
        <v>92</v>
      </c>
      <c r="O14" s="192" t="s">
        <v>2</v>
      </c>
      <c r="P14" s="193" t="s">
        <v>110</v>
      </c>
      <c r="Q14" s="194" t="s">
        <v>3</v>
      </c>
      <c r="R14" s="194" t="s">
        <v>92</v>
      </c>
      <c r="S14" s="195" t="s">
        <v>2</v>
      </c>
      <c r="T14" s="193" t="s">
        <v>110</v>
      </c>
      <c r="U14" s="196" t="s">
        <v>3</v>
      </c>
      <c r="V14" s="194" t="s">
        <v>92</v>
      </c>
      <c r="W14" s="197" t="s">
        <v>6</v>
      </c>
      <c r="X14" s="198" t="s">
        <v>111</v>
      </c>
      <c r="Y14" s="198" t="s">
        <v>22</v>
      </c>
      <c r="Z14" s="198" t="s">
        <v>23</v>
      </c>
      <c r="AA14" s="196" t="s">
        <v>94</v>
      </c>
      <c r="AB14" s="196" t="s">
        <v>93</v>
      </c>
      <c r="AC14" s="199" t="s">
        <v>5</v>
      </c>
      <c r="AD14" s="200" t="s">
        <v>114</v>
      </c>
      <c r="AI14" s="201" t="s">
        <v>31</v>
      </c>
    </row>
    <row r="15" spans="1:35">
      <c r="B15" s="202" t="s">
        <v>7</v>
      </c>
      <c r="C15" s="46"/>
      <c r="D15" s="48"/>
      <c r="E15" s="108"/>
      <c r="F15" s="39"/>
      <c r="G15" s="46"/>
      <c r="H15" s="48"/>
      <c r="I15" s="108"/>
      <c r="J15" s="39"/>
      <c r="K15" s="46"/>
      <c r="L15" s="48"/>
      <c r="M15" s="108"/>
      <c r="N15" s="39"/>
      <c r="O15" s="46"/>
      <c r="P15" s="48"/>
      <c r="Q15" s="108"/>
      <c r="R15" s="39"/>
      <c r="S15" s="46"/>
      <c r="T15" s="48"/>
      <c r="U15" s="108"/>
      <c r="V15" s="39"/>
      <c r="W15" s="203">
        <f>C15+G15+K15+O15+S15</f>
        <v>0</v>
      </c>
      <c r="X15" s="204">
        <f>C15*D15+G15*H15+K15*L15+O15*P15+S15*T15</f>
        <v>0</v>
      </c>
      <c r="Y15" s="205">
        <f>C15*E15+G15*I15+K15*M15+O15*Q15+S15*U15</f>
        <v>0</v>
      </c>
      <c r="Z15" s="205">
        <f>(C15*E15/5)+(G15*I15/5)+(K15*M15/5)+(O15*Q15/5)+(S15*U15/5)</f>
        <v>0</v>
      </c>
      <c r="AA15" s="202">
        <f>C15*F15+G15*J15+K15*N15+O15*R15+S15*V15</f>
        <v>0</v>
      </c>
      <c r="AB15" s="202">
        <f>(C15*F15*0.3)+(G15*J15*0.3)+(K15*N15*0.3)+(O15*R15*0.3)+(S15*V15*0.3)</f>
        <v>0</v>
      </c>
      <c r="AC15" s="206">
        <f>X15+Z15+AB15</f>
        <v>0</v>
      </c>
      <c r="AD15" s="207">
        <f>X15+Y15+AA15</f>
        <v>0</v>
      </c>
      <c r="AI15" s="208" t="s">
        <v>32</v>
      </c>
    </row>
    <row r="16" spans="1:35">
      <c r="B16" s="202" t="s">
        <v>8</v>
      </c>
      <c r="C16" s="46"/>
      <c r="D16" s="48"/>
      <c r="E16" s="108"/>
      <c r="F16" s="39"/>
      <c r="G16" s="46"/>
      <c r="H16" s="48"/>
      <c r="I16" s="108"/>
      <c r="J16" s="39"/>
      <c r="K16" s="46"/>
      <c r="L16" s="48"/>
      <c r="M16" s="108"/>
      <c r="N16" s="39"/>
      <c r="O16" s="46"/>
      <c r="P16" s="48"/>
      <c r="Q16" s="108"/>
      <c r="R16" s="39"/>
      <c r="S16" s="46"/>
      <c r="T16" s="48"/>
      <c r="U16" s="108"/>
      <c r="V16" s="39"/>
      <c r="W16" s="203">
        <f>C16+G16+K16+O16+S16</f>
        <v>0</v>
      </c>
      <c r="X16" s="204">
        <f>C16*D16+G16*H16+K16*L16+O16*P16+S16*T16</f>
        <v>0</v>
      </c>
      <c r="Y16" s="205">
        <f>C16*E16+G16*I16+K16*M16+O16*Q16+S16*U16</f>
        <v>0</v>
      </c>
      <c r="Z16" s="205">
        <f>(C16*E16/5)+(G16*I16/5)+(K16*M16/5)+(O16*Q16/5)+(S16*U16/5)</f>
        <v>0</v>
      </c>
      <c r="AA16" s="202">
        <f>C16*F16+G16*J16+K16*N16+O16*R16+S16*V16</f>
        <v>0</v>
      </c>
      <c r="AB16" s="202">
        <f>(C16*F16*0.3)+(G16*J16*0.3)+(K16*N16*0.3)+(O16*R16*0.3)+(S16*V16*0.3)</f>
        <v>0</v>
      </c>
      <c r="AC16" s="206">
        <f>X16+Z16+AB16</f>
        <v>0</v>
      </c>
      <c r="AD16" s="207">
        <f>X16+Y16+AA16</f>
        <v>0</v>
      </c>
      <c r="AI16" s="208" t="s">
        <v>38</v>
      </c>
    </row>
    <row r="17" spans="1:35">
      <c r="B17" s="202" t="s">
        <v>9</v>
      </c>
      <c r="C17" s="46"/>
      <c r="D17" s="48"/>
      <c r="E17" s="108"/>
      <c r="F17" s="39"/>
      <c r="G17" s="46"/>
      <c r="H17" s="48"/>
      <c r="I17" s="108"/>
      <c r="J17" s="39"/>
      <c r="K17" s="46"/>
      <c r="L17" s="48"/>
      <c r="M17" s="108"/>
      <c r="N17" s="39"/>
      <c r="O17" s="46"/>
      <c r="P17" s="48"/>
      <c r="Q17" s="108"/>
      <c r="R17" s="39"/>
      <c r="S17" s="46"/>
      <c r="T17" s="48"/>
      <c r="U17" s="108"/>
      <c r="V17" s="39"/>
      <c r="W17" s="203">
        <f>C17+G17+K17+O17+S17</f>
        <v>0</v>
      </c>
      <c r="X17" s="204">
        <f>C17*D17+G17*H17+K17*L17+O17*P17+S17*T17</f>
        <v>0</v>
      </c>
      <c r="Y17" s="205">
        <f>C17*E17+G17*I17+K17*M17+O17*Q17+S17*U17</f>
        <v>0</v>
      </c>
      <c r="Z17" s="205">
        <f>(C17*E17/5)+(G17*I17/5)+(K17*M17/5)+(O17*Q17/5)+(S17*U17/5)</f>
        <v>0</v>
      </c>
      <c r="AA17" s="202">
        <f>C17*F17+G17*J17+K17*N17+O17*R17+S17*V17</f>
        <v>0</v>
      </c>
      <c r="AB17" s="202">
        <f>(C17*F17*0.3)+(G17*J17*0.3)+(K17*N17*0.3)+(O17*R17*0.3)+(S17*V17*0.3)</f>
        <v>0</v>
      </c>
      <c r="AC17" s="206">
        <f>X17+Z17+AB17</f>
        <v>0</v>
      </c>
      <c r="AD17" s="207">
        <f>X17+Y17+AA17</f>
        <v>0</v>
      </c>
      <c r="AI17" s="208" t="s">
        <v>37</v>
      </c>
    </row>
    <row r="18" spans="1:35">
      <c r="B18" s="202" t="s">
        <v>10</v>
      </c>
      <c r="C18" s="46"/>
      <c r="D18" s="48"/>
      <c r="E18" s="108"/>
      <c r="F18" s="39"/>
      <c r="G18" s="46"/>
      <c r="H18" s="48"/>
      <c r="I18" s="108"/>
      <c r="J18" s="39"/>
      <c r="K18" s="46"/>
      <c r="L18" s="48"/>
      <c r="M18" s="108"/>
      <c r="N18" s="39"/>
      <c r="O18" s="46"/>
      <c r="P18" s="48"/>
      <c r="Q18" s="108"/>
      <c r="R18" s="39"/>
      <c r="S18" s="46"/>
      <c r="T18" s="48"/>
      <c r="U18" s="108"/>
      <c r="V18" s="39"/>
      <c r="W18" s="203">
        <f>C18+G18+K18+O18+S18</f>
        <v>0</v>
      </c>
      <c r="X18" s="204">
        <f>C18*D18+G18*H18+K18*L18+O18*P18+S18*T18</f>
        <v>0</v>
      </c>
      <c r="Y18" s="205">
        <f>C18*E18+G18*I18+K18*M18+O18*Q18+S18*U18</f>
        <v>0</v>
      </c>
      <c r="Z18" s="205">
        <f>(C18*E18/5)+(G18*I18/5)+(K18*M18/5)+(O18*Q18/5)+(S18*U18/5)</f>
        <v>0</v>
      </c>
      <c r="AA18" s="202">
        <f>C18*F18+G18*J18+K18*N18+O18*R18+S18*V18</f>
        <v>0</v>
      </c>
      <c r="AB18" s="202">
        <f>(C18*F18*0.3)+(G18*J18*0.3)+(K18*N18*0.3)+(O18*R18*0.3)+(S18*V18*0.3)</f>
        <v>0</v>
      </c>
      <c r="AC18" s="206">
        <f>X18+Z18+AB18</f>
        <v>0</v>
      </c>
      <c r="AD18" s="207">
        <f>X18+Y18+AA18</f>
        <v>0</v>
      </c>
      <c r="AI18" s="208" t="s">
        <v>39</v>
      </c>
    </row>
    <row r="19" spans="1:35" ht="13.5" thickBot="1">
      <c r="B19" s="202" t="s">
        <v>11</v>
      </c>
      <c r="C19" s="47"/>
      <c r="D19" s="49"/>
      <c r="E19" s="109"/>
      <c r="F19" s="40"/>
      <c r="G19" s="47"/>
      <c r="H19" s="49"/>
      <c r="I19" s="109"/>
      <c r="J19" s="40"/>
      <c r="K19" s="47"/>
      <c r="L19" s="49"/>
      <c r="M19" s="109"/>
      <c r="N19" s="40"/>
      <c r="O19" s="47"/>
      <c r="P19" s="49"/>
      <c r="Q19" s="109"/>
      <c r="R19" s="40"/>
      <c r="S19" s="47"/>
      <c r="T19" s="49"/>
      <c r="U19" s="109"/>
      <c r="V19" s="40"/>
      <c r="W19" s="209">
        <f>C19+G19+K19+O19+S19</f>
        <v>0</v>
      </c>
      <c r="X19" s="210">
        <f>C19*D19+G19*H19+K19*L19+O19*P19+S19*T19</f>
        <v>0</v>
      </c>
      <c r="Y19" s="211">
        <f>C19*E19+G19*I19+K19*M19+O19*Q19+S19*U19</f>
        <v>0</v>
      </c>
      <c r="Z19" s="211">
        <f>(C19*E19/5)+(G19*I19/5)+(K19*M19/5)+(O19*Q19/5)+(S19*U19/5)</f>
        <v>0</v>
      </c>
      <c r="AA19" s="211">
        <f>C19*F19+G19*J19+K19*N19+O19*R19+S19*V19</f>
        <v>0</v>
      </c>
      <c r="AB19" s="211">
        <f>(C19*F19*0.3)+(G19*J19*0.3)+(K19*N19*0.3)+(O19*R19*0.3)+(S19*V19*0.3)</f>
        <v>0</v>
      </c>
      <c r="AC19" s="212">
        <f>X19+Z19+AB19</f>
        <v>0</v>
      </c>
      <c r="AD19" s="207">
        <f>X19+Y19+AA19</f>
        <v>0</v>
      </c>
      <c r="AI19" s="208" t="s">
        <v>36</v>
      </c>
    </row>
    <row r="20" spans="1:35">
      <c r="C20" s="213">
        <f>SUM(C15:C19)</f>
        <v>0</v>
      </c>
      <c r="D20" s="213">
        <f t="shared" ref="D20:V20" si="0">SUM(D15:D19)</f>
        <v>0</v>
      </c>
      <c r="E20" s="213">
        <f t="shared" si="0"/>
        <v>0</v>
      </c>
      <c r="F20" s="213">
        <f t="shared" si="0"/>
        <v>0</v>
      </c>
      <c r="G20" s="213">
        <f t="shared" si="0"/>
        <v>0</v>
      </c>
      <c r="H20" s="213">
        <f t="shared" si="0"/>
        <v>0</v>
      </c>
      <c r="I20" s="213">
        <f t="shared" si="0"/>
        <v>0</v>
      </c>
      <c r="J20" s="213">
        <f t="shared" si="0"/>
        <v>0</v>
      </c>
      <c r="K20" s="213">
        <f t="shared" si="0"/>
        <v>0</v>
      </c>
      <c r="L20" s="213">
        <f t="shared" si="0"/>
        <v>0</v>
      </c>
      <c r="M20" s="213">
        <f t="shared" si="0"/>
        <v>0</v>
      </c>
      <c r="N20" s="213">
        <f t="shared" si="0"/>
        <v>0</v>
      </c>
      <c r="O20" s="213">
        <f t="shared" si="0"/>
        <v>0</v>
      </c>
      <c r="P20" s="213">
        <f t="shared" si="0"/>
        <v>0</v>
      </c>
      <c r="Q20" s="213">
        <f t="shared" si="0"/>
        <v>0</v>
      </c>
      <c r="R20" s="213">
        <f t="shared" si="0"/>
        <v>0</v>
      </c>
      <c r="S20" s="213">
        <f t="shared" si="0"/>
        <v>0</v>
      </c>
      <c r="T20" s="213">
        <f t="shared" si="0"/>
        <v>0</v>
      </c>
      <c r="U20" s="213">
        <f t="shared" si="0"/>
        <v>0</v>
      </c>
      <c r="V20" s="213">
        <f t="shared" si="0"/>
        <v>0</v>
      </c>
      <c r="W20" s="214">
        <f t="shared" ref="W20:AD20" si="1">SUM(W15:W19)</f>
        <v>0</v>
      </c>
      <c r="X20" s="214">
        <f t="shared" si="1"/>
        <v>0</v>
      </c>
      <c r="Y20" s="214">
        <f t="shared" si="1"/>
        <v>0</v>
      </c>
      <c r="Z20" s="214">
        <f t="shared" si="1"/>
        <v>0</v>
      </c>
      <c r="AA20" s="214">
        <f t="shared" si="1"/>
        <v>0</v>
      </c>
      <c r="AB20" s="214">
        <f t="shared" si="1"/>
        <v>0</v>
      </c>
      <c r="AC20" s="214">
        <f t="shared" si="1"/>
        <v>0</v>
      </c>
      <c r="AD20" s="207">
        <f t="shared" si="1"/>
        <v>0</v>
      </c>
      <c r="AI20" s="208" t="s">
        <v>33</v>
      </c>
    </row>
    <row r="21" spans="1:35">
      <c r="AI21" s="208" t="s">
        <v>35</v>
      </c>
    </row>
    <row r="22" spans="1:35">
      <c r="A22" s="271" t="s">
        <v>13</v>
      </c>
      <c r="B22" s="271"/>
      <c r="AI22" s="215" t="s">
        <v>34</v>
      </c>
    </row>
    <row r="23" spans="1:35" ht="10.5" customHeight="1" thickBot="1">
      <c r="A23" s="189"/>
    </row>
    <row r="24" spans="1:35">
      <c r="A24" s="189"/>
      <c r="C24" s="272">
        <f>C13</f>
        <v>2014</v>
      </c>
      <c r="D24" s="273"/>
      <c r="E24" s="273"/>
      <c r="F24" s="274"/>
      <c r="G24" s="272">
        <f>G13</f>
        <v>2015</v>
      </c>
      <c r="H24" s="273"/>
      <c r="I24" s="273"/>
      <c r="J24" s="274"/>
      <c r="K24" s="272">
        <f>K13</f>
        <v>2016</v>
      </c>
      <c r="L24" s="273"/>
      <c r="M24" s="273"/>
      <c r="N24" s="274"/>
      <c r="O24" s="272">
        <f>O13</f>
        <v>2017</v>
      </c>
      <c r="P24" s="273"/>
      <c r="Q24" s="273"/>
      <c r="R24" s="274"/>
      <c r="S24" s="272">
        <f>S13</f>
        <v>2018</v>
      </c>
      <c r="T24" s="273"/>
      <c r="U24" s="273"/>
      <c r="V24" s="274"/>
      <c r="W24" s="272" t="s">
        <v>12</v>
      </c>
      <c r="X24" s="273"/>
      <c r="Y24" s="273"/>
      <c r="Z24" s="273"/>
      <c r="AA24" s="273"/>
      <c r="AB24" s="273"/>
      <c r="AC24" s="274"/>
    </row>
    <row r="25" spans="1:35" s="190" customFormat="1" ht="51">
      <c r="B25" s="191" t="s">
        <v>1</v>
      </c>
      <c r="C25" s="192" t="s">
        <v>2</v>
      </c>
      <c r="D25" s="193" t="s">
        <v>110</v>
      </c>
      <c r="E25" s="194" t="s">
        <v>3</v>
      </c>
      <c r="F25" s="194" t="s">
        <v>92</v>
      </c>
      <c r="G25" s="192" t="s">
        <v>2</v>
      </c>
      <c r="H25" s="193" t="s">
        <v>110</v>
      </c>
      <c r="I25" s="194" t="s">
        <v>3</v>
      </c>
      <c r="J25" s="194" t="s">
        <v>92</v>
      </c>
      <c r="K25" s="192" t="s">
        <v>2</v>
      </c>
      <c r="L25" s="193" t="s">
        <v>110</v>
      </c>
      <c r="M25" s="194" t="s">
        <v>3</v>
      </c>
      <c r="N25" s="194" t="s">
        <v>92</v>
      </c>
      <c r="O25" s="192" t="s">
        <v>2</v>
      </c>
      <c r="P25" s="193" t="s">
        <v>110</v>
      </c>
      <c r="Q25" s="194" t="s">
        <v>3</v>
      </c>
      <c r="R25" s="194" t="s">
        <v>92</v>
      </c>
      <c r="S25" s="195" t="s">
        <v>2</v>
      </c>
      <c r="T25" s="193" t="s">
        <v>110</v>
      </c>
      <c r="U25" s="196" t="s">
        <v>3</v>
      </c>
      <c r="V25" s="194" t="s">
        <v>92</v>
      </c>
      <c r="W25" s="197" t="s">
        <v>6</v>
      </c>
      <c r="X25" s="198" t="s">
        <v>111</v>
      </c>
      <c r="Y25" s="198" t="s">
        <v>22</v>
      </c>
      <c r="Z25" s="198" t="s">
        <v>23</v>
      </c>
      <c r="AA25" s="196" t="s">
        <v>94</v>
      </c>
      <c r="AB25" s="196" t="s">
        <v>93</v>
      </c>
      <c r="AC25" s="199" t="s">
        <v>5</v>
      </c>
      <c r="AD25" s="200" t="s">
        <v>114</v>
      </c>
    </row>
    <row r="26" spans="1:35">
      <c r="B26" s="202" t="s">
        <v>7</v>
      </c>
      <c r="C26" s="46"/>
      <c r="D26" s="48"/>
      <c r="E26" s="108"/>
      <c r="F26" s="39"/>
      <c r="G26" s="46"/>
      <c r="H26" s="48"/>
      <c r="I26" s="108"/>
      <c r="J26" s="39"/>
      <c r="K26" s="46"/>
      <c r="L26" s="48"/>
      <c r="M26" s="108"/>
      <c r="N26" s="39"/>
      <c r="O26" s="46"/>
      <c r="P26" s="48"/>
      <c r="Q26" s="108"/>
      <c r="R26" s="39"/>
      <c r="S26" s="46"/>
      <c r="T26" s="48"/>
      <c r="U26" s="108"/>
      <c r="V26" s="39"/>
      <c r="W26" s="203">
        <f>C26+G26+K26+O26+S26</f>
        <v>0</v>
      </c>
      <c r="X26" s="204">
        <f>C26*D26+G26*H26+K26*L26+O26*P26+S26*T26</f>
        <v>0</v>
      </c>
      <c r="Y26" s="205">
        <f>C26*E26+G26*I26+K26*M26+O26*Q26+S26*U26</f>
        <v>0</v>
      </c>
      <c r="Z26" s="205">
        <f>(C26*E26/5)+(G26*I26/5)+(K26*M26/5)+(O26*Q26/5)+(S26*U26/5)</f>
        <v>0</v>
      </c>
      <c r="AA26" s="202">
        <f>C26*F26+G26*J26+K26*N26+O26*R26+S26*V26</f>
        <v>0</v>
      </c>
      <c r="AB26" s="202">
        <f>(C26*F26*0.3)+(G26*J26*0.3)+(K26*N26*0.3)+(O26*R26*0.3)+(S26*V26*0.3)</f>
        <v>0</v>
      </c>
      <c r="AC26" s="206">
        <f>X26+Z26+AB26</f>
        <v>0</v>
      </c>
      <c r="AD26" s="207">
        <f>X26+Y26+AA26</f>
        <v>0</v>
      </c>
    </row>
    <row r="27" spans="1:35">
      <c r="B27" s="202" t="s">
        <v>8</v>
      </c>
      <c r="C27" s="46"/>
      <c r="D27" s="48"/>
      <c r="E27" s="108"/>
      <c r="F27" s="39"/>
      <c r="G27" s="46"/>
      <c r="H27" s="48"/>
      <c r="I27" s="108"/>
      <c r="J27" s="39"/>
      <c r="K27" s="46"/>
      <c r="L27" s="48"/>
      <c r="M27" s="108"/>
      <c r="N27" s="39"/>
      <c r="O27" s="46"/>
      <c r="P27" s="48"/>
      <c r="Q27" s="108"/>
      <c r="R27" s="39"/>
      <c r="S27" s="46"/>
      <c r="T27" s="48"/>
      <c r="U27" s="108"/>
      <c r="V27" s="39"/>
      <c r="W27" s="203">
        <f>C27+G27+K27+O27+S27</f>
        <v>0</v>
      </c>
      <c r="X27" s="204">
        <f>C27*D27+G27*H27+K27*L27+O27*P27+S27*T27</f>
        <v>0</v>
      </c>
      <c r="Y27" s="205">
        <f>C27*E27+G27*I27+K27*M27+O27*Q27+S27*U27</f>
        <v>0</v>
      </c>
      <c r="Z27" s="205">
        <f>(C27*E27/5)+(G27*I27/5)+(K27*M27/5)+(O27*Q27/5)+(S27*U27/5)</f>
        <v>0</v>
      </c>
      <c r="AA27" s="202">
        <f>C27*F27+G27*J27+K27*N27+O27*R27+S27*V27</f>
        <v>0</v>
      </c>
      <c r="AB27" s="202">
        <f>(C27*F27*0.3)+(G27*J27*0.3)+(K27*N27*0.3)+(O27*R27*0.3)+(S27*V27*0.3)</f>
        <v>0</v>
      </c>
      <c r="AC27" s="206">
        <f>X27+Z27+AB27</f>
        <v>0</v>
      </c>
      <c r="AD27" s="207">
        <f>X27+Y27+AA27</f>
        <v>0</v>
      </c>
    </row>
    <row r="28" spans="1:35">
      <c r="B28" s="202" t="s">
        <v>9</v>
      </c>
      <c r="C28" s="46"/>
      <c r="D28" s="48"/>
      <c r="E28" s="108"/>
      <c r="F28" s="39"/>
      <c r="G28" s="46"/>
      <c r="H28" s="48"/>
      <c r="I28" s="108"/>
      <c r="J28" s="39"/>
      <c r="K28" s="46"/>
      <c r="L28" s="48"/>
      <c r="M28" s="108"/>
      <c r="N28" s="39"/>
      <c r="O28" s="46"/>
      <c r="P28" s="48"/>
      <c r="Q28" s="108"/>
      <c r="R28" s="39"/>
      <c r="S28" s="46"/>
      <c r="T28" s="48"/>
      <c r="U28" s="108"/>
      <c r="V28" s="39"/>
      <c r="W28" s="203">
        <f>C28+G28+K28+O28+S28</f>
        <v>0</v>
      </c>
      <c r="X28" s="204">
        <f>C28*D28+G28*H28+K28*L28+O28*P28+S28*T28</f>
        <v>0</v>
      </c>
      <c r="Y28" s="205">
        <f>C28*E28+G28*I28+K28*M28+O28*Q28+S28*U28</f>
        <v>0</v>
      </c>
      <c r="Z28" s="205">
        <f>(C28*E28/5)+(G28*I28/5)+(K28*M28/5)+(O28*Q28/5)+(S28*U28/5)</f>
        <v>0</v>
      </c>
      <c r="AA28" s="202">
        <f>C28*F28+G28*J28+K28*N28+O28*R28+S28*V28</f>
        <v>0</v>
      </c>
      <c r="AB28" s="202">
        <f>(C28*F28*0.3)+(G28*J28*0.3)+(K28*N28*0.3)+(O28*R28*0.3)+(S28*V28*0.3)</f>
        <v>0</v>
      </c>
      <c r="AC28" s="206">
        <f>X28+Z28+AB28</f>
        <v>0</v>
      </c>
      <c r="AD28" s="207">
        <f>X28+Y28+AA28</f>
        <v>0</v>
      </c>
    </row>
    <row r="29" spans="1:35">
      <c r="B29" s="202" t="s">
        <v>10</v>
      </c>
      <c r="C29" s="46"/>
      <c r="D29" s="48"/>
      <c r="E29" s="108"/>
      <c r="F29" s="39"/>
      <c r="G29" s="46"/>
      <c r="H29" s="48"/>
      <c r="I29" s="108"/>
      <c r="J29" s="39"/>
      <c r="K29" s="46"/>
      <c r="L29" s="48"/>
      <c r="M29" s="108"/>
      <c r="N29" s="39"/>
      <c r="O29" s="46"/>
      <c r="P29" s="48"/>
      <c r="Q29" s="108"/>
      <c r="R29" s="39"/>
      <c r="S29" s="46"/>
      <c r="T29" s="48"/>
      <c r="U29" s="108"/>
      <c r="V29" s="39"/>
      <c r="W29" s="203">
        <f>C29+G29+K29+O29+S29</f>
        <v>0</v>
      </c>
      <c r="X29" s="204">
        <f>C29*D29+G29*H29+K29*L29+O29*P29+S29*T29</f>
        <v>0</v>
      </c>
      <c r="Y29" s="205">
        <f>C29*E29+G29*I29+K29*M29+O29*Q29+S29*U29</f>
        <v>0</v>
      </c>
      <c r="Z29" s="205">
        <f>(C29*E29/5)+(G29*I29/5)+(K29*M29/5)+(O29*Q29/5)+(S29*U29/5)</f>
        <v>0</v>
      </c>
      <c r="AA29" s="202">
        <f>C29*F29+G29*J29+K29*N29+O29*R29+S29*V29</f>
        <v>0</v>
      </c>
      <c r="AB29" s="202">
        <f>(C29*F29*0.3)+(G29*J29*0.3)+(K29*N29*0.3)+(O29*R29*0.3)+(S29*V29*0.3)</f>
        <v>0</v>
      </c>
      <c r="AC29" s="206">
        <f>X29+Z29+AB29</f>
        <v>0</v>
      </c>
      <c r="AD29" s="207">
        <f>X29+Y29+AA29</f>
        <v>0</v>
      </c>
    </row>
    <row r="30" spans="1:35" ht="13.5" thickBot="1">
      <c r="B30" s="202" t="s">
        <v>11</v>
      </c>
      <c r="C30" s="47"/>
      <c r="D30" s="49"/>
      <c r="E30" s="109"/>
      <c r="F30" s="40"/>
      <c r="G30" s="47"/>
      <c r="H30" s="49"/>
      <c r="I30" s="109"/>
      <c r="J30" s="40"/>
      <c r="K30" s="47"/>
      <c r="L30" s="49"/>
      <c r="M30" s="109"/>
      <c r="N30" s="40"/>
      <c r="O30" s="47"/>
      <c r="P30" s="49"/>
      <c r="Q30" s="109"/>
      <c r="R30" s="40"/>
      <c r="S30" s="47"/>
      <c r="T30" s="49"/>
      <c r="U30" s="109"/>
      <c r="V30" s="40"/>
      <c r="W30" s="209">
        <f>C30+G30+K30+O30+S30</f>
        <v>0</v>
      </c>
      <c r="X30" s="210">
        <f>C30*D30+G30*H30+K30*L30+O30*P30+S30*T30</f>
        <v>0</v>
      </c>
      <c r="Y30" s="211">
        <f>C30*E30+G30*I30+K30*M30+O30*Q30+S30*U30</f>
        <v>0</v>
      </c>
      <c r="Z30" s="211">
        <f>(C30*E30/5)+(G30*I30/5)+(K30*M30/5)+(O30*Q30/5)+(S30*U30/5)</f>
        <v>0</v>
      </c>
      <c r="AA30" s="211">
        <f>C30*F30+G30*J30+K30*N30+O30*R30+S30*V30</f>
        <v>0</v>
      </c>
      <c r="AB30" s="211">
        <f>(C30*F30*0.3)+(G30*J30*0.3)+(K30*N30*0.3)+(O30*R30*0.3)+(S30*V30*0.3)</f>
        <v>0</v>
      </c>
      <c r="AC30" s="212">
        <f>X30+Z30+AB30</f>
        <v>0</v>
      </c>
      <c r="AD30" s="207">
        <f>X30+Y30+AA30</f>
        <v>0</v>
      </c>
    </row>
    <row r="31" spans="1:35">
      <c r="C31" s="213">
        <f t="shared" ref="C31:AD31" si="2">SUM(C26:C30)</f>
        <v>0</v>
      </c>
      <c r="D31" s="213">
        <f t="shared" si="2"/>
        <v>0</v>
      </c>
      <c r="E31" s="213">
        <f t="shared" si="2"/>
        <v>0</v>
      </c>
      <c r="F31" s="213">
        <f t="shared" si="2"/>
        <v>0</v>
      </c>
      <c r="G31" s="213">
        <f t="shared" si="2"/>
        <v>0</v>
      </c>
      <c r="H31" s="213">
        <f t="shared" si="2"/>
        <v>0</v>
      </c>
      <c r="I31" s="213">
        <f t="shared" si="2"/>
        <v>0</v>
      </c>
      <c r="J31" s="213">
        <f t="shared" si="2"/>
        <v>0</v>
      </c>
      <c r="K31" s="213">
        <f t="shared" si="2"/>
        <v>0</v>
      </c>
      <c r="L31" s="213">
        <f t="shared" si="2"/>
        <v>0</v>
      </c>
      <c r="M31" s="213">
        <f t="shared" si="2"/>
        <v>0</v>
      </c>
      <c r="N31" s="213">
        <f t="shared" si="2"/>
        <v>0</v>
      </c>
      <c r="O31" s="213">
        <f t="shared" si="2"/>
        <v>0</v>
      </c>
      <c r="P31" s="213">
        <f t="shared" si="2"/>
        <v>0</v>
      </c>
      <c r="Q31" s="213">
        <f t="shared" si="2"/>
        <v>0</v>
      </c>
      <c r="R31" s="213">
        <f t="shared" si="2"/>
        <v>0</v>
      </c>
      <c r="S31" s="213">
        <f t="shared" si="2"/>
        <v>0</v>
      </c>
      <c r="T31" s="213">
        <f t="shared" si="2"/>
        <v>0</v>
      </c>
      <c r="U31" s="213">
        <f t="shared" si="2"/>
        <v>0</v>
      </c>
      <c r="V31" s="213">
        <f t="shared" si="2"/>
        <v>0</v>
      </c>
      <c r="W31" s="214">
        <f t="shared" si="2"/>
        <v>0</v>
      </c>
      <c r="X31" s="214">
        <f t="shared" si="2"/>
        <v>0</v>
      </c>
      <c r="Y31" s="214">
        <f t="shared" si="2"/>
        <v>0</v>
      </c>
      <c r="Z31" s="214">
        <f t="shared" si="2"/>
        <v>0</v>
      </c>
      <c r="AA31" s="214">
        <f>SUM(AA26:AA30)</f>
        <v>0</v>
      </c>
      <c r="AB31" s="214">
        <f t="shared" si="2"/>
        <v>0</v>
      </c>
      <c r="AC31" s="214">
        <f t="shared" si="2"/>
        <v>0</v>
      </c>
      <c r="AD31" s="207">
        <f t="shared" si="2"/>
        <v>0</v>
      </c>
    </row>
    <row r="33" spans="1:30">
      <c r="A33" s="271" t="s">
        <v>14</v>
      </c>
      <c r="B33" s="271"/>
    </row>
    <row r="34" spans="1:30" ht="10.5" customHeight="1" thickBot="1">
      <c r="A34" s="189"/>
    </row>
    <row r="35" spans="1:30">
      <c r="A35" s="189"/>
      <c r="C35" s="272">
        <f>C13</f>
        <v>2014</v>
      </c>
      <c r="D35" s="273"/>
      <c r="E35" s="273"/>
      <c r="F35" s="274"/>
      <c r="G35" s="272">
        <f>G13</f>
        <v>2015</v>
      </c>
      <c r="H35" s="273"/>
      <c r="I35" s="273"/>
      <c r="J35" s="274"/>
      <c r="K35" s="272">
        <f>K13</f>
        <v>2016</v>
      </c>
      <c r="L35" s="273"/>
      <c r="M35" s="273"/>
      <c r="N35" s="274"/>
      <c r="O35" s="272">
        <f>O13</f>
        <v>2017</v>
      </c>
      <c r="P35" s="273"/>
      <c r="Q35" s="273"/>
      <c r="R35" s="274"/>
      <c r="S35" s="272">
        <f>S13</f>
        <v>2018</v>
      </c>
      <c r="T35" s="273"/>
      <c r="U35" s="273"/>
      <c r="V35" s="274"/>
      <c r="W35" s="272" t="s">
        <v>12</v>
      </c>
      <c r="X35" s="273"/>
      <c r="Y35" s="273"/>
      <c r="Z35" s="273"/>
      <c r="AA35" s="273"/>
      <c r="AB35" s="273"/>
      <c r="AC35" s="274"/>
    </row>
    <row r="36" spans="1:30" s="190" customFormat="1" ht="51">
      <c r="B36" s="191" t="s">
        <v>1</v>
      </c>
      <c r="C36" s="192" t="s">
        <v>2</v>
      </c>
      <c r="D36" s="193" t="s">
        <v>110</v>
      </c>
      <c r="E36" s="194" t="s">
        <v>3</v>
      </c>
      <c r="F36" s="194" t="s">
        <v>92</v>
      </c>
      <c r="G36" s="192" t="s">
        <v>2</v>
      </c>
      <c r="H36" s="193" t="s">
        <v>110</v>
      </c>
      <c r="I36" s="194" t="s">
        <v>3</v>
      </c>
      <c r="J36" s="194" t="s">
        <v>92</v>
      </c>
      <c r="K36" s="192" t="s">
        <v>2</v>
      </c>
      <c r="L36" s="193" t="s">
        <v>110</v>
      </c>
      <c r="M36" s="194" t="s">
        <v>3</v>
      </c>
      <c r="N36" s="194" t="s">
        <v>92</v>
      </c>
      <c r="O36" s="192" t="s">
        <v>2</v>
      </c>
      <c r="P36" s="193" t="s">
        <v>110</v>
      </c>
      <c r="Q36" s="194" t="s">
        <v>3</v>
      </c>
      <c r="R36" s="194" t="s">
        <v>92</v>
      </c>
      <c r="S36" s="195" t="s">
        <v>2</v>
      </c>
      <c r="T36" s="193" t="s">
        <v>110</v>
      </c>
      <c r="U36" s="196" t="s">
        <v>3</v>
      </c>
      <c r="V36" s="194" t="s">
        <v>92</v>
      </c>
      <c r="W36" s="197" t="s">
        <v>6</v>
      </c>
      <c r="X36" s="198" t="s">
        <v>111</v>
      </c>
      <c r="Y36" s="198" t="s">
        <v>22</v>
      </c>
      <c r="Z36" s="198" t="s">
        <v>23</v>
      </c>
      <c r="AA36" s="196" t="s">
        <v>94</v>
      </c>
      <c r="AB36" s="196" t="s">
        <v>93</v>
      </c>
      <c r="AC36" s="199" t="s">
        <v>5</v>
      </c>
      <c r="AD36" s="200" t="s">
        <v>114</v>
      </c>
    </row>
    <row r="37" spans="1:30">
      <c r="B37" s="202" t="s">
        <v>7</v>
      </c>
      <c r="C37" s="46"/>
      <c r="D37" s="48"/>
      <c r="E37" s="108"/>
      <c r="F37" s="39"/>
      <c r="G37" s="46"/>
      <c r="H37" s="48"/>
      <c r="I37" s="108"/>
      <c r="J37" s="39"/>
      <c r="K37" s="46"/>
      <c r="L37" s="48"/>
      <c r="M37" s="108"/>
      <c r="N37" s="39"/>
      <c r="O37" s="46"/>
      <c r="P37" s="48"/>
      <c r="Q37" s="108"/>
      <c r="R37" s="39"/>
      <c r="S37" s="46"/>
      <c r="T37" s="48"/>
      <c r="U37" s="108"/>
      <c r="V37" s="39"/>
      <c r="W37" s="203">
        <f>C37+G37+K37+O37+S37</f>
        <v>0</v>
      </c>
      <c r="X37" s="204">
        <f>C37*D37+G37*H37+K37*L37+O37*P37+S37*T37</f>
        <v>0</v>
      </c>
      <c r="Y37" s="205">
        <f>C37*E37+G37*I37+K37*M37+O37*Q37+S37*U37</f>
        <v>0</v>
      </c>
      <c r="Z37" s="205">
        <f>(C37*E37/5)+(G37*I37/5)+(K37*M37/5)+(O37*Q37/5)+(S37*U37/5)</f>
        <v>0</v>
      </c>
      <c r="AA37" s="202">
        <f>C37*F37+G37*J37+K37*N37+O37*R37+S37*V37</f>
        <v>0</v>
      </c>
      <c r="AB37" s="202">
        <f>(C37*F37*0.3)+(G37*J37*0.3)+(K37*N37*0.3)+(O37*R37*0.3)+(S37*V37*0.3)</f>
        <v>0</v>
      </c>
      <c r="AC37" s="206">
        <f>X37+Z37+AB37</f>
        <v>0</v>
      </c>
      <c r="AD37" s="207">
        <f>X37+Y37+AA37</f>
        <v>0</v>
      </c>
    </row>
    <row r="38" spans="1:30">
      <c r="B38" s="202" t="s">
        <v>8</v>
      </c>
      <c r="C38" s="46"/>
      <c r="D38" s="48"/>
      <c r="E38" s="108"/>
      <c r="F38" s="39"/>
      <c r="G38" s="46"/>
      <c r="H38" s="48"/>
      <c r="I38" s="108"/>
      <c r="J38" s="39"/>
      <c r="K38" s="46"/>
      <c r="L38" s="48"/>
      <c r="M38" s="108"/>
      <c r="N38" s="39"/>
      <c r="O38" s="46"/>
      <c r="P38" s="48"/>
      <c r="Q38" s="108"/>
      <c r="R38" s="39"/>
      <c r="S38" s="46"/>
      <c r="T38" s="48"/>
      <c r="U38" s="108"/>
      <c r="V38" s="39"/>
      <c r="W38" s="203">
        <f>C38+G38+K38+O38+S38</f>
        <v>0</v>
      </c>
      <c r="X38" s="204">
        <f>C38*D38+G38*H38+K38*L38+O38*P38+S38*T38</f>
        <v>0</v>
      </c>
      <c r="Y38" s="205">
        <f>C38*E38+G38*I38+K38*M38+O38*Q38+S38*U38</f>
        <v>0</v>
      </c>
      <c r="Z38" s="205">
        <f>(C38*E38/5)+(G38*I38/5)+(K38*M38/5)+(O38*Q38/5)+(S38*U38/5)</f>
        <v>0</v>
      </c>
      <c r="AA38" s="202">
        <f>C38*F38+G38*J38+K38*N38+O38*R38+S38*V38</f>
        <v>0</v>
      </c>
      <c r="AB38" s="202">
        <f>(C38*F38*0.3)+(G38*J38*0.3)+(K38*N38*0.3)+(O38*R38*0.3)+(S38*V38*0.3)</f>
        <v>0</v>
      </c>
      <c r="AC38" s="206">
        <f>X38+Z38+AB38</f>
        <v>0</v>
      </c>
      <c r="AD38" s="207">
        <f>X38+Y38+AA38</f>
        <v>0</v>
      </c>
    </row>
    <row r="39" spans="1:30">
      <c r="B39" s="202" t="s">
        <v>9</v>
      </c>
      <c r="C39" s="46"/>
      <c r="D39" s="48"/>
      <c r="E39" s="108"/>
      <c r="F39" s="39"/>
      <c r="G39" s="46"/>
      <c r="H39" s="48"/>
      <c r="I39" s="108"/>
      <c r="J39" s="39"/>
      <c r="K39" s="46"/>
      <c r="L39" s="48"/>
      <c r="M39" s="108"/>
      <c r="N39" s="39"/>
      <c r="O39" s="46"/>
      <c r="P39" s="48"/>
      <c r="Q39" s="108"/>
      <c r="R39" s="39"/>
      <c r="S39" s="46"/>
      <c r="T39" s="48"/>
      <c r="U39" s="108"/>
      <c r="V39" s="39"/>
      <c r="W39" s="203">
        <f>C39+G39+K39+O39+S39</f>
        <v>0</v>
      </c>
      <c r="X39" s="204">
        <f>C39*D39+G39*H39+K39*L39+O39*P39+S39*T39</f>
        <v>0</v>
      </c>
      <c r="Y39" s="205">
        <f>C39*E39+G39*I39+K39*M39+O39*Q39+S39*U39</f>
        <v>0</v>
      </c>
      <c r="Z39" s="205">
        <f>(C39*E39/5)+(G39*I39/5)+(K39*M39/5)+(O39*Q39/5)+(S39*U39/5)</f>
        <v>0</v>
      </c>
      <c r="AA39" s="202">
        <f>C39*F39+G39*J39+K39*N39+O39*R39+S39*V39</f>
        <v>0</v>
      </c>
      <c r="AB39" s="202">
        <f>(C39*F39*0.3)+(G39*J39*0.3)+(K39*N39*0.3)+(O39*R39*0.3)+(S39*V39*0.3)</f>
        <v>0</v>
      </c>
      <c r="AC39" s="206">
        <f>X39+Z39+AB39</f>
        <v>0</v>
      </c>
      <c r="AD39" s="207">
        <f>X39+Y39+AA39</f>
        <v>0</v>
      </c>
    </row>
    <row r="40" spans="1:30">
      <c r="B40" s="202" t="s">
        <v>10</v>
      </c>
      <c r="C40" s="46"/>
      <c r="D40" s="48"/>
      <c r="E40" s="108"/>
      <c r="F40" s="39"/>
      <c r="G40" s="46"/>
      <c r="H40" s="48"/>
      <c r="I40" s="108"/>
      <c r="J40" s="39"/>
      <c r="K40" s="46"/>
      <c r="L40" s="48"/>
      <c r="M40" s="108"/>
      <c r="N40" s="39"/>
      <c r="O40" s="46"/>
      <c r="P40" s="48"/>
      <c r="Q40" s="108"/>
      <c r="R40" s="39"/>
      <c r="S40" s="46"/>
      <c r="T40" s="48"/>
      <c r="U40" s="108"/>
      <c r="V40" s="39"/>
      <c r="W40" s="203">
        <f>C40+G40+K40+O40+S40</f>
        <v>0</v>
      </c>
      <c r="X40" s="204">
        <f>C40*D40+G40*H40+K40*L40+O40*P40+S40*T40</f>
        <v>0</v>
      </c>
      <c r="Y40" s="205">
        <f>C40*E40+G40*I40+K40*M40+O40*Q40+S40*U40</f>
        <v>0</v>
      </c>
      <c r="Z40" s="205">
        <f>(C40*E40/5)+(G40*I40/5)+(K40*M40/5)+(O40*Q40/5)+(S40*U40/5)</f>
        <v>0</v>
      </c>
      <c r="AA40" s="202">
        <f>C40*F40+G40*J40+K40*N40+O40*R40+S40*V40</f>
        <v>0</v>
      </c>
      <c r="AB40" s="202">
        <f>(C40*F40*0.3)+(G40*J40*0.3)+(K40*N40*0.3)+(O40*R40*0.3)+(S40*V40*0.3)</f>
        <v>0</v>
      </c>
      <c r="AC40" s="206">
        <f>X40+Z40+AB40</f>
        <v>0</v>
      </c>
      <c r="AD40" s="207">
        <f>X40+Y40+AA40</f>
        <v>0</v>
      </c>
    </row>
    <row r="41" spans="1:30" ht="13.5" thickBot="1">
      <c r="B41" s="202" t="s">
        <v>11</v>
      </c>
      <c r="C41" s="47"/>
      <c r="D41" s="49"/>
      <c r="E41" s="109"/>
      <c r="F41" s="40"/>
      <c r="G41" s="47"/>
      <c r="H41" s="49"/>
      <c r="I41" s="109"/>
      <c r="J41" s="40"/>
      <c r="K41" s="47"/>
      <c r="L41" s="49"/>
      <c r="M41" s="109"/>
      <c r="N41" s="40"/>
      <c r="O41" s="47"/>
      <c r="P41" s="49"/>
      <c r="Q41" s="109"/>
      <c r="R41" s="40"/>
      <c r="S41" s="47"/>
      <c r="T41" s="49"/>
      <c r="U41" s="109"/>
      <c r="V41" s="40"/>
      <c r="W41" s="209">
        <f>C41+G41+K41+O41+S41</f>
        <v>0</v>
      </c>
      <c r="X41" s="210">
        <f>C41*D41+G41*H41+K41*L41+O41*P41+S41*T41</f>
        <v>0</v>
      </c>
      <c r="Y41" s="211">
        <f>C41*E41+G41*I41+K41*M41+O41*Q41+S41*U41</f>
        <v>0</v>
      </c>
      <c r="Z41" s="211">
        <f>(C41*E41/5)+(G41*I41/5)+(K41*M41/5)+(O41*Q41/5)+(S41*U41/5)</f>
        <v>0</v>
      </c>
      <c r="AA41" s="211">
        <f>C41*F41+G41*J41+K41*N41+O41*R41+S41*V41</f>
        <v>0</v>
      </c>
      <c r="AB41" s="211">
        <f>(C41*F41*0.3)+(G41*J41*0.3)+(K41*N41*0.3)+(O41*R41*0.3)+(S41*V41*0.3)</f>
        <v>0</v>
      </c>
      <c r="AC41" s="212">
        <f>X41+Z41+AB41</f>
        <v>0</v>
      </c>
      <c r="AD41" s="207">
        <f>X41+Y41+AA41</f>
        <v>0</v>
      </c>
    </row>
    <row r="42" spans="1:30">
      <c r="C42" s="213">
        <f t="shared" ref="C42:AD42" si="3">SUM(C37:C41)</f>
        <v>0</v>
      </c>
      <c r="D42" s="213">
        <f t="shared" si="3"/>
        <v>0</v>
      </c>
      <c r="E42" s="213">
        <f t="shared" si="3"/>
        <v>0</v>
      </c>
      <c r="F42" s="213">
        <f t="shared" si="3"/>
        <v>0</v>
      </c>
      <c r="G42" s="213">
        <f t="shared" si="3"/>
        <v>0</v>
      </c>
      <c r="H42" s="213">
        <f t="shared" si="3"/>
        <v>0</v>
      </c>
      <c r="I42" s="213">
        <f t="shared" si="3"/>
        <v>0</v>
      </c>
      <c r="J42" s="213">
        <f t="shared" si="3"/>
        <v>0</v>
      </c>
      <c r="K42" s="213">
        <f t="shared" si="3"/>
        <v>0</v>
      </c>
      <c r="L42" s="213">
        <f t="shared" si="3"/>
        <v>0</v>
      </c>
      <c r="M42" s="213">
        <f t="shared" si="3"/>
        <v>0</v>
      </c>
      <c r="N42" s="213">
        <f t="shared" si="3"/>
        <v>0</v>
      </c>
      <c r="O42" s="213">
        <f t="shared" si="3"/>
        <v>0</v>
      </c>
      <c r="P42" s="213">
        <f t="shared" si="3"/>
        <v>0</v>
      </c>
      <c r="Q42" s="213">
        <f t="shared" si="3"/>
        <v>0</v>
      </c>
      <c r="R42" s="213">
        <f t="shared" si="3"/>
        <v>0</v>
      </c>
      <c r="S42" s="213">
        <f t="shared" si="3"/>
        <v>0</v>
      </c>
      <c r="T42" s="213">
        <f t="shared" si="3"/>
        <v>0</v>
      </c>
      <c r="U42" s="213">
        <f t="shared" si="3"/>
        <v>0</v>
      </c>
      <c r="V42" s="213">
        <f t="shared" si="3"/>
        <v>0</v>
      </c>
      <c r="W42" s="214">
        <f t="shared" si="3"/>
        <v>0</v>
      </c>
      <c r="X42" s="214">
        <f t="shared" si="3"/>
        <v>0</v>
      </c>
      <c r="Y42" s="214">
        <f t="shared" si="3"/>
        <v>0</v>
      </c>
      <c r="Z42" s="214">
        <f t="shared" si="3"/>
        <v>0</v>
      </c>
      <c r="AA42" s="214">
        <f>SUM(AA37:AA41)</f>
        <v>0</v>
      </c>
      <c r="AB42" s="214">
        <f t="shared" si="3"/>
        <v>0</v>
      </c>
      <c r="AC42" s="214">
        <f t="shared" si="3"/>
        <v>0</v>
      </c>
      <c r="AD42" s="207">
        <f t="shared" si="3"/>
        <v>0</v>
      </c>
    </row>
    <row r="44" spans="1:30">
      <c r="A44" s="271" t="s">
        <v>15</v>
      </c>
      <c r="B44" s="271"/>
    </row>
    <row r="45" spans="1:30" ht="10.5" customHeight="1" thickBot="1">
      <c r="A45" s="189"/>
    </row>
    <row r="46" spans="1:30">
      <c r="A46" s="189"/>
      <c r="C46" s="272">
        <f>C13</f>
        <v>2014</v>
      </c>
      <c r="D46" s="273"/>
      <c r="E46" s="273"/>
      <c r="F46" s="274"/>
      <c r="G46" s="272">
        <f>G13</f>
        <v>2015</v>
      </c>
      <c r="H46" s="273"/>
      <c r="I46" s="273"/>
      <c r="J46" s="274"/>
      <c r="K46" s="272">
        <f>K13</f>
        <v>2016</v>
      </c>
      <c r="L46" s="273"/>
      <c r="M46" s="273"/>
      <c r="N46" s="274"/>
      <c r="O46" s="272">
        <f>O13</f>
        <v>2017</v>
      </c>
      <c r="P46" s="273"/>
      <c r="Q46" s="273"/>
      <c r="R46" s="274"/>
      <c r="S46" s="272">
        <f>S13</f>
        <v>2018</v>
      </c>
      <c r="T46" s="273"/>
      <c r="U46" s="273"/>
      <c r="V46" s="274"/>
      <c r="W46" s="272" t="s">
        <v>12</v>
      </c>
      <c r="X46" s="273"/>
      <c r="Y46" s="273"/>
      <c r="Z46" s="273"/>
      <c r="AA46" s="273"/>
      <c r="AB46" s="273"/>
      <c r="AC46" s="274"/>
    </row>
    <row r="47" spans="1:30" s="190" customFormat="1" ht="51">
      <c r="B47" s="191" t="s">
        <v>1</v>
      </c>
      <c r="C47" s="192" t="s">
        <v>2</v>
      </c>
      <c r="D47" s="193" t="s">
        <v>110</v>
      </c>
      <c r="E47" s="194" t="s">
        <v>3</v>
      </c>
      <c r="F47" s="194" t="s">
        <v>92</v>
      </c>
      <c r="G47" s="192" t="s">
        <v>2</v>
      </c>
      <c r="H47" s="193" t="s">
        <v>110</v>
      </c>
      <c r="I47" s="194" t="s">
        <v>3</v>
      </c>
      <c r="J47" s="194" t="s">
        <v>92</v>
      </c>
      <c r="K47" s="192" t="s">
        <v>2</v>
      </c>
      <c r="L47" s="193" t="s">
        <v>110</v>
      </c>
      <c r="M47" s="194" t="s">
        <v>3</v>
      </c>
      <c r="N47" s="194" t="s">
        <v>92</v>
      </c>
      <c r="O47" s="192" t="s">
        <v>2</v>
      </c>
      <c r="P47" s="193" t="s">
        <v>110</v>
      </c>
      <c r="Q47" s="194" t="s">
        <v>3</v>
      </c>
      <c r="R47" s="194" t="s">
        <v>92</v>
      </c>
      <c r="S47" s="195" t="s">
        <v>2</v>
      </c>
      <c r="T47" s="193" t="s">
        <v>110</v>
      </c>
      <c r="U47" s="196" t="s">
        <v>3</v>
      </c>
      <c r="V47" s="194" t="s">
        <v>92</v>
      </c>
      <c r="W47" s="197" t="s">
        <v>6</v>
      </c>
      <c r="X47" s="198" t="s">
        <v>111</v>
      </c>
      <c r="Y47" s="198" t="s">
        <v>22</v>
      </c>
      <c r="Z47" s="198" t="s">
        <v>23</v>
      </c>
      <c r="AA47" s="196" t="s">
        <v>94</v>
      </c>
      <c r="AB47" s="196" t="s">
        <v>93</v>
      </c>
      <c r="AC47" s="199" t="s">
        <v>5</v>
      </c>
      <c r="AD47" s="200" t="s">
        <v>114</v>
      </c>
    </row>
    <row r="48" spans="1:30">
      <c r="B48" s="202" t="s">
        <v>7</v>
      </c>
      <c r="C48" s="46"/>
      <c r="D48" s="48"/>
      <c r="E48" s="108"/>
      <c r="F48" s="39"/>
      <c r="G48" s="46"/>
      <c r="H48" s="48"/>
      <c r="I48" s="108"/>
      <c r="J48" s="39"/>
      <c r="K48" s="46"/>
      <c r="L48" s="48"/>
      <c r="M48" s="108"/>
      <c r="N48" s="39"/>
      <c r="O48" s="46"/>
      <c r="P48" s="48"/>
      <c r="Q48" s="108"/>
      <c r="R48" s="39"/>
      <c r="S48" s="46"/>
      <c r="T48" s="48"/>
      <c r="U48" s="108"/>
      <c r="V48" s="39"/>
      <c r="W48" s="203">
        <f>C48+G48+K48+O48+S48</f>
        <v>0</v>
      </c>
      <c r="X48" s="204">
        <f>C48*D48+G48*H48+K48*L48+O48*P48+S48*T48</f>
        <v>0</v>
      </c>
      <c r="Y48" s="205">
        <f>C48*E48+G48*I48+K48*M48+O48*Q48+S48*U48</f>
        <v>0</v>
      </c>
      <c r="Z48" s="205">
        <f>(C48*E48/5)+(G48*I48/5)+(K48*M48/5)+(O48*Q48/5)+(S48*U48/5)</f>
        <v>0</v>
      </c>
      <c r="AA48" s="202">
        <f>C48*F48+G48*J48+K48*N48+O48*R48+S48*V48</f>
        <v>0</v>
      </c>
      <c r="AB48" s="202">
        <f>(C48*F48*0.3)+(G48*J48*0.3)+(K48*N48*0.3)+(O48*R48*0.3)+(S48*V48*0.3)</f>
        <v>0</v>
      </c>
      <c r="AC48" s="206">
        <f>X48+Z48+AB48</f>
        <v>0</v>
      </c>
      <c r="AD48" s="207">
        <f>X48+Y48+AA48</f>
        <v>0</v>
      </c>
    </row>
    <row r="49" spans="1:30">
      <c r="B49" s="202" t="s">
        <v>8</v>
      </c>
      <c r="C49" s="46"/>
      <c r="D49" s="48"/>
      <c r="E49" s="108"/>
      <c r="F49" s="39"/>
      <c r="G49" s="46"/>
      <c r="H49" s="48"/>
      <c r="I49" s="108"/>
      <c r="J49" s="39"/>
      <c r="K49" s="46"/>
      <c r="L49" s="48"/>
      <c r="M49" s="108"/>
      <c r="N49" s="39"/>
      <c r="O49" s="46"/>
      <c r="P49" s="48"/>
      <c r="Q49" s="108"/>
      <c r="R49" s="39"/>
      <c r="S49" s="46"/>
      <c r="T49" s="48"/>
      <c r="U49" s="108"/>
      <c r="V49" s="39"/>
      <c r="W49" s="203">
        <f>C49+G49+K49+O49+S49</f>
        <v>0</v>
      </c>
      <c r="X49" s="204">
        <f>C49*D49+G49*H49+K49*L49+O49*P49+S49*T49</f>
        <v>0</v>
      </c>
      <c r="Y49" s="205">
        <f>C49*E49+G49*I49+K49*M49+O49*Q49+S49*U49</f>
        <v>0</v>
      </c>
      <c r="Z49" s="205">
        <f>(C49*E49/5)+(G49*I49/5)+(K49*M49/5)+(O49*Q49/5)+(S49*U49/5)</f>
        <v>0</v>
      </c>
      <c r="AA49" s="202">
        <f>C49*F49+G49*J49+K49*N49+O49*R49+S49*V49</f>
        <v>0</v>
      </c>
      <c r="AB49" s="202">
        <f>(C49*F49*0.3)+(G49*J49*0.3)+(K49*N49*0.3)+(O49*R49*0.3)+(S49*V49*0.3)</f>
        <v>0</v>
      </c>
      <c r="AC49" s="206">
        <f>X49+Z49+AB49</f>
        <v>0</v>
      </c>
      <c r="AD49" s="207">
        <f>X49+Y49+AA49</f>
        <v>0</v>
      </c>
    </row>
    <row r="50" spans="1:30">
      <c r="B50" s="202" t="s">
        <v>9</v>
      </c>
      <c r="C50" s="46"/>
      <c r="D50" s="48"/>
      <c r="E50" s="108"/>
      <c r="F50" s="39"/>
      <c r="G50" s="46"/>
      <c r="H50" s="48"/>
      <c r="I50" s="108"/>
      <c r="J50" s="39"/>
      <c r="K50" s="46"/>
      <c r="L50" s="48"/>
      <c r="M50" s="108"/>
      <c r="N50" s="39"/>
      <c r="O50" s="46"/>
      <c r="P50" s="48"/>
      <c r="Q50" s="108"/>
      <c r="R50" s="39"/>
      <c r="S50" s="46"/>
      <c r="T50" s="48"/>
      <c r="U50" s="108"/>
      <c r="V50" s="39"/>
      <c r="W50" s="203">
        <f>C50+G50+K50+O50+S50</f>
        <v>0</v>
      </c>
      <c r="X50" s="204">
        <f>C50*D50+G50*H50+K50*L50+O50*P50+S50*T50</f>
        <v>0</v>
      </c>
      <c r="Y50" s="205">
        <f>C50*E50+G50*I50+K50*M50+O50*Q50+S50*U50</f>
        <v>0</v>
      </c>
      <c r="Z50" s="205">
        <f>(C50*E50/5)+(G50*I50/5)+(K50*M50/5)+(O50*Q50/5)+(S50*U50/5)</f>
        <v>0</v>
      </c>
      <c r="AA50" s="202">
        <f>C50*F50+G50*J50+K50*N50+O50*R50+S50*V50</f>
        <v>0</v>
      </c>
      <c r="AB50" s="202">
        <f>(C50*F50*0.3)+(G50*J50*0.3)+(K50*N50*0.3)+(O50*R50*0.3)+(S50*V50*0.3)</f>
        <v>0</v>
      </c>
      <c r="AC50" s="206">
        <f>X50+Z50+AB50</f>
        <v>0</v>
      </c>
      <c r="AD50" s="207">
        <f>X50+Y50+AA50</f>
        <v>0</v>
      </c>
    </row>
    <row r="51" spans="1:30">
      <c r="B51" s="202" t="s">
        <v>10</v>
      </c>
      <c r="C51" s="46"/>
      <c r="D51" s="48"/>
      <c r="E51" s="108"/>
      <c r="F51" s="39"/>
      <c r="G51" s="46"/>
      <c r="H51" s="48"/>
      <c r="I51" s="108"/>
      <c r="J51" s="39"/>
      <c r="K51" s="46"/>
      <c r="L51" s="48"/>
      <c r="M51" s="108"/>
      <c r="N51" s="39"/>
      <c r="O51" s="46"/>
      <c r="P51" s="48"/>
      <c r="Q51" s="108"/>
      <c r="R51" s="39"/>
      <c r="S51" s="46"/>
      <c r="T51" s="48"/>
      <c r="U51" s="108"/>
      <c r="V51" s="39"/>
      <c r="W51" s="203">
        <f>C51+G51+K51+O51+S51</f>
        <v>0</v>
      </c>
      <c r="X51" s="204">
        <f>C51*D51+G51*H51+K51*L51+O51*P51+S51*T51</f>
        <v>0</v>
      </c>
      <c r="Y51" s="205">
        <f>C51*E51+G51*I51+K51*M51+O51*Q51+S51*U51</f>
        <v>0</v>
      </c>
      <c r="Z51" s="205">
        <f>(C51*E51/5)+(G51*I51/5)+(K51*M51/5)+(O51*Q51/5)+(S51*U51/5)</f>
        <v>0</v>
      </c>
      <c r="AA51" s="202">
        <f>C51*F51+G51*J51+K51*N51+O51*R51+S51*V51</f>
        <v>0</v>
      </c>
      <c r="AB51" s="202">
        <f>(C51*F51*0.3)+(G51*J51*0.3)+(K51*N51*0.3)+(O51*R51*0.3)+(S51*V51*0.3)</f>
        <v>0</v>
      </c>
      <c r="AC51" s="206">
        <f>X51+Z51+AB51</f>
        <v>0</v>
      </c>
      <c r="AD51" s="207">
        <f>X51+Y51+AA51</f>
        <v>0</v>
      </c>
    </row>
    <row r="52" spans="1:30" ht="13.5" thickBot="1">
      <c r="B52" s="202" t="s">
        <v>11</v>
      </c>
      <c r="C52" s="47"/>
      <c r="D52" s="49"/>
      <c r="E52" s="109"/>
      <c r="F52" s="40"/>
      <c r="G52" s="47"/>
      <c r="H52" s="49"/>
      <c r="I52" s="109"/>
      <c r="J52" s="40"/>
      <c r="K52" s="47"/>
      <c r="L52" s="49"/>
      <c r="M52" s="109"/>
      <c r="N52" s="40"/>
      <c r="O52" s="47"/>
      <c r="P52" s="49"/>
      <c r="Q52" s="109"/>
      <c r="R52" s="40"/>
      <c r="S52" s="47"/>
      <c r="T52" s="49"/>
      <c r="U52" s="109"/>
      <c r="V52" s="40"/>
      <c r="W52" s="209">
        <f>C52+G52+K52+O52+S52</f>
        <v>0</v>
      </c>
      <c r="X52" s="210">
        <f>C52*D52+G52*H52+K52*L52+O52*P52+S52*T52</f>
        <v>0</v>
      </c>
      <c r="Y52" s="211">
        <f>C52*E52+G52*I52+K52*M52+O52*Q52+S52*U52</f>
        <v>0</v>
      </c>
      <c r="Z52" s="211">
        <f>(C52*E52/5)+(G52*I52/5)+(K52*M52/5)+(O52*Q52/5)+(S52*U52/5)</f>
        <v>0</v>
      </c>
      <c r="AA52" s="211">
        <f>C52*F52+G52*J52+K52*N52+O52*R52+S52*V52</f>
        <v>0</v>
      </c>
      <c r="AB52" s="211">
        <f>(C52*F52*0.3)+(G52*J52*0.3)+(K52*N52*0.3)+(O52*R52*0.3)+(S52*V52*0.3)</f>
        <v>0</v>
      </c>
      <c r="AC52" s="212">
        <f>X52+Z52+AB52</f>
        <v>0</v>
      </c>
      <c r="AD52" s="207">
        <f>X52+Y52+AA52</f>
        <v>0</v>
      </c>
    </row>
    <row r="53" spans="1:30">
      <c r="C53" s="213">
        <f t="shared" ref="C53:AD53" si="4">SUM(C48:C52)</f>
        <v>0</v>
      </c>
      <c r="D53" s="213">
        <f t="shared" si="4"/>
        <v>0</v>
      </c>
      <c r="E53" s="213">
        <f t="shared" si="4"/>
        <v>0</v>
      </c>
      <c r="F53" s="213">
        <f t="shared" si="4"/>
        <v>0</v>
      </c>
      <c r="G53" s="213">
        <f t="shared" si="4"/>
        <v>0</v>
      </c>
      <c r="H53" s="213">
        <f t="shared" si="4"/>
        <v>0</v>
      </c>
      <c r="I53" s="213">
        <f t="shared" si="4"/>
        <v>0</v>
      </c>
      <c r="J53" s="213">
        <f t="shared" si="4"/>
        <v>0</v>
      </c>
      <c r="K53" s="213">
        <f t="shared" si="4"/>
        <v>0</v>
      </c>
      <c r="L53" s="213">
        <f t="shared" si="4"/>
        <v>0</v>
      </c>
      <c r="M53" s="213">
        <f t="shared" si="4"/>
        <v>0</v>
      </c>
      <c r="N53" s="213">
        <f t="shared" si="4"/>
        <v>0</v>
      </c>
      <c r="O53" s="213">
        <f t="shared" si="4"/>
        <v>0</v>
      </c>
      <c r="P53" s="213">
        <f t="shared" si="4"/>
        <v>0</v>
      </c>
      <c r="Q53" s="213">
        <f t="shared" si="4"/>
        <v>0</v>
      </c>
      <c r="R53" s="213">
        <f t="shared" si="4"/>
        <v>0</v>
      </c>
      <c r="S53" s="213">
        <f t="shared" si="4"/>
        <v>0</v>
      </c>
      <c r="T53" s="213">
        <f t="shared" si="4"/>
        <v>0</v>
      </c>
      <c r="U53" s="213">
        <f t="shared" si="4"/>
        <v>0</v>
      </c>
      <c r="V53" s="213">
        <f t="shared" si="4"/>
        <v>0</v>
      </c>
      <c r="W53" s="214">
        <f t="shared" si="4"/>
        <v>0</v>
      </c>
      <c r="X53" s="214">
        <f t="shared" si="4"/>
        <v>0</v>
      </c>
      <c r="Y53" s="214">
        <f t="shared" si="4"/>
        <v>0</v>
      </c>
      <c r="Z53" s="214">
        <f t="shared" si="4"/>
        <v>0</v>
      </c>
      <c r="AA53" s="214">
        <f>SUM(AA48:AA52)</f>
        <v>0</v>
      </c>
      <c r="AB53" s="214">
        <f t="shared" si="4"/>
        <v>0</v>
      </c>
      <c r="AC53" s="214">
        <f t="shared" si="4"/>
        <v>0</v>
      </c>
      <c r="AD53" s="207">
        <f t="shared" si="4"/>
        <v>0</v>
      </c>
    </row>
    <row r="55" spans="1:30">
      <c r="A55" s="271" t="s">
        <v>16</v>
      </c>
      <c r="B55" s="271"/>
    </row>
    <row r="56" spans="1:30" ht="10.5" customHeight="1" thickBot="1">
      <c r="A56" s="189"/>
    </row>
    <row r="57" spans="1:30">
      <c r="A57" s="189"/>
      <c r="C57" s="272">
        <f>C13</f>
        <v>2014</v>
      </c>
      <c r="D57" s="273"/>
      <c r="E57" s="273"/>
      <c r="F57" s="274"/>
      <c r="G57" s="272">
        <f>G13</f>
        <v>2015</v>
      </c>
      <c r="H57" s="273"/>
      <c r="I57" s="273"/>
      <c r="J57" s="274"/>
      <c r="K57" s="272">
        <f>K13</f>
        <v>2016</v>
      </c>
      <c r="L57" s="273"/>
      <c r="M57" s="273"/>
      <c r="N57" s="274"/>
      <c r="O57" s="272">
        <f>O13</f>
        <v>2017</v>
      </c>
      <c r="P57" s="273"/>
      <c r="Q57" s="273"/>
      <c r="R57" s="274"/>
      <c r="S57" s="272">
        <f>S13</f>
        <v>2018</v>
      </c>
      <c r="T57" s="273"/>
      <c r="U57" s="273"/>
      <c r="V57" s="274"/>
      <c r="W57" s="272" t="s">
        <v>12</v>
      </c>
      <c r="X57" s="273"/>
      <c r="Y57" s="273"/>
      <c r="Z57" s="273"/>
      <c r="AA57" s="273"/>
      <c r="AB57" s="273"/>
      <c r="AC57" s="274"/>
    </row>
    <row r="58" spans="1:30" s="190" customFormat="1" ht="51">
      <c r="B58" s="191" t="s">
        <v>1</v>
      </c>
      <c r="C58" s="192" t="s">
        <v>2</v>
      </c>
      <c r="D58" s="193" t="s">
        <v>110</v>
      </c>
      <c r="E58" s="194" t="s">
        <v>3</v>
      </c>
      <c r="F58" s="194" t="s">
        <v>92</v>
      </c>
      <c r="G58" s="192" t="s">
        <v>2</v>
      </c>
      <c r="H58" s="193" t="s">
        <v>110</v>
      </c>
      <c r="I58" s="194" t="s">
        <v>3</v>
      </c>
      <c r="J58" s="194" t="s">
        <v>92</v>
      </c>
      <c r="K58" s="192" t="s">
        <v>2</v>
      </c>
      <c r="L58" s="193" t="s">
        <v>110</v>
      </c>
      <c r="M58" s="194" t="s">
        <v>3</v>
      </c>
      <c r="N58" s="194" t="s">
        <v>92</v>
      </c>
      <c r="O58" s="192" t="s">
        <v>2</v>
      </c>
      <c r="P58" s="193" t="s">
        <v>110</v>
      </c>
      <c r="Q58" s="194" t="s">
        <v>3</v>
      </c>
      <c r="R58" s="194" t="s">
        <v>92</v>
      </c>
      <c r="S58" s="195" t="s">
        <v>2</v>
      </c>
      <c r="T58" s="193" t="s">
        <v>110</v>
      </c>
      <c r="U58" s="196" t="s">
        <v>3</v>
      </c>
      <c r="V58" s="194" t="s">
        <v>92</v>
      </c>
      <c r="W58" s="197" t="s">
        <v>6</v>
      </c>
      <c r="X58" s="198" t="s">
        <v>111</v>
      </c>
      <c r="Y58" s="198" t="s">
        <v>22</v>
      </c>
      <c r="Z58" s="198" t="s">
        <v>23</v>
      </c>
      <c r="AA58" s="196" t="s">
        <v>94</v>
      </c>
      <c r="AB58" s="196" t="s">
        <v>93</v>
      </c>
      <c r="AC58" s="199" t="s">
        <v>5</v>
      </c>
      <c r="AD58" s="200" t="s">
        <v>114</v>
      </c>
    </row>
    <row r="59" spans="1:30">
      <c r="B59" s="202" t="s">
        <v>7</v>
      </c>
      <c r="C59" s="46"/>
      <c r="D59" s="48"/>
      <c r="E59" s="108"/>
      <c r="F59" s="39"/>
      <c r="G59" s="46"/>
      <c r="H59" s="48"/>
      <c r="I59" s="108"/>
      <c r="J59" s="39"/>
      <c r="K59" s="46"/>
      <c r="L59" s="48"/>
      <c r="M59" s="108"/>
      <c r="N59" s="39"/>
      <c r="O59" s="46"/>
      <c r="P59" s="48"/>
      <c r="Q59" s="108"/>
      <c r="R59" s="39"/>
      <c r="S59" s="46"/>
      <c r="T59" s="48"/>
      <c r="U59" s="108"/>
      <c r="V59" s="39"/>
      <c r="W59" s="203">
        <f>C59+G59+K59+O59+S59</f>
        <v>0</v>
      </c>
      <c r="X59" s="204">
        <f>C59*D59+G59*H59+K59*L59+O59*P59+S59*T59</f>
        <v>0</v>
      </c>
      <c r="Y59" s="205">
        <f>C59*E59+G59*I59+K59*M59+O59*Q59+S59*U59</f>
        <v>0</v>
      </c>
      <c r="Z59" s="205">
        <f>(C59*E59/5)+(G59*I59/5)+(K59*M59/5)+(O59*Q59/5)+(S59*U59/5)</f>
        <v>0</v>
      </c>
      <c r="AA59" s="202">
        <f>C59*F59+G59*J59+K59*N59+O59*R59+S59*V59</f>
        <v>0</v>
      </c>
      <c r="AB59" s="202">
        <f>(C59*F59*0.3)+(G59*J59*0.3)+(K59*N59*0.3)+(O59*R59*0.3)+(S59*V59*0.3)</f>
        <v>0</v>
      </c>
      <c r="AC59" s="206">
        <f>X59+Z59+AB59</f>
        <v>0</v>
      </c>
      <c r="AD59" s="207">
        <f>X59+Y59+AA59</f>
        <v>0</v>
      </c>
    </row>
    <row r="60" spans="1:30">
      <c r="B60" s="202" t="s">
        <v>8</v>
      </c>
      <c r="C60" s="46"/>
      <c r="D60" s="48"/>
      <c r="E60" s="108"/>
      <c r="F60" s="39"/>
      <c r="G60" s="46"/>
      <c r="H60" s="48"/>
      <c r="I60" s="108"/>
      <c r="J60" s="39"/>
      <c r="K60" s="46"/>
      <c r="L60" s="48"/>
      <c r="M60" s="108"/>
      <c r="N60" s="39"/>
      <c r="O60" s="46"/>
      <c r="P60" s="48"/>
      <c r="Q60" s="108"/>
      <c r="R60" s="39"/>
      <c r="S60" s="46"/>
      <c r="T60" s="48"/>
      <c r="U60" s="108"/>
      <c r="V60" s="39"/>
      <c r="W60" s="203">
        <f>C60+G60+K60+O60+S60</f>
        <v>0</v>
      </c>
      <c r="X60" s="204">
        <f>C60*D60+G60*H60+K60*L60+O60*P60+S60*T60</f>
        <v>0</v>
      </c>
      <c r="Y60" s="205">
        <f>C60*E60+G60*I60+K60*M60+O60*Q60+S60*U60</f>
        <v>0</v>
      </c>
      <c r="Z60" s="205">
        <f>(C60*E60/5)+(G60*I60/5)+(K60*M60/5)+(O60*Q60/5)+(S60*U60/5)</f>
        <v>0</v>
      </c>
      <c r="AA60" s="202">
        <f>C60*F60+G60*J60+K60*N60+O60*R60+S60*V60</f>
        <v>0</v>
      </c>
      <c r="AB60" s="202">
        <f>(C60*F60*0.3)+(G60*J60*0.3)+(K60*N60*0.3)+(O60*R60*0.3)+(S60*V60*0.3)</f>
        <v>0</v>
      </c>
      <c r="AC60" s="206">
        <f>X60+Z60+AB60</f>
        <v>0</v>
      </c>
      <c r="AD60" s="207">
        <f>X60+Y60+AA60</f>
        <v>0</v>
      </c>
    </row>
    <row r="61" spans="1:30">
      <c r="B61" s="202" t="s">
        <v>9</v>
      </c>
      <c r="C61" s="46"/>
      <c r="D61" s="48"/>
      <c r="E61" s="108"/>
      <c r="F61" s="39"/>
      <c r="G61" s="46"/>
      <c r="H61" s="48"/>
      <c r="I61" s="108"/>
      <c r="J61" s="39"/>
      <c r="K61" s="46"/>
      <c r="L61" s="48"/>
      <c r="M61" s="108"/>
      <c r="N61" s="39"/>
      <c r="O61" s="46"/>
      <c r="P61" s="48"/>
      <c r="Q61" s="108"/>
      <c r="R61" s="39"/>
      <c r="S61" s="46"/>
      <c r="T61" s="48"/>
      <c r="U61" s="108"/>
      <c r="V61" s="39"/>
      <c r="W61" s="203">
        <f>C61+G61+K61+O61+S61</f>
        <v>0</v>
      </c>
      <c r="X61" s="204">
        <f>C61*D61+G61*H61+K61*L61+O61*P61+S61*T61</f>
        <v>0</v>
      </c>
      <c r="Y61" s="205">
        <f>C61*E61+G61*I61+K61*M61+O61*Q61+S61*U61</f>
        <v>0</v>
      </c>
      <c r="Z61" s="205">
        <f>(C61*E61/5)+(G61*I61/5)+(K61*M61/5)+(O61*Q61/5)+(S61*U61/5)</f>
        <v>0</v>
      </c>
      <c r="AA61" s="202">
        <f>C61*F61+G61*J61+K61*N61+O61*R61+S61*V61</f>
        <v>0</v>
      </c>
      <c r="AB61" s="202">
        <f>(C61*F61*0.3)+(G61*J61*0.3)+(K61*N61*0.3)+(O61*R61*0.3)+(S61*V61*0.3)</f>
        <v>0</v>
      </c>
      <c r="AC61" s="206">
        <f>X61+Z61+AB61</f>
        <v>0</v>
      </c>
      <c r="AD61" s="207">
        <f>X61+Y61+AA61</f>
        <v>0</v>
      </c>
    </row>
    <row r="62" spans="1:30">
      <c r="B62" s="202" t="s">
        <v>10</v>
      </c>
      <c r="C62" s="46"/>
      <c r="D62" s="48"/>
      <c r="E62" s="108"/>
      <c r="F62" s="39"/>
      <c r="G62" s="46"/>
      <c r="H62" s="48"/>
      <c r="I62" s="108"/>
      <c r="J62" s="39"/>
      <c r="K62" s="46"/>
      <c r="L62" s="48"/>
      <c r="M62" s="108"/>
      <c r="N62" s="39"/>
      <c r="O62" s="46"/>
      <c r="P62" s="48"/>
      <c r="Q62" s="108"/>
      <c r="R62" s="39"/>
      <c r="S62" s="46"/>
      <c r="T62" s="48"/>
      <c r="U62" s="108"/>
      <c r="V62" s="39"/>
      <c r="W62" s="203">
        <f>C62+G62+K62+O62+S62</f>
        <v>0</v>
      </c>
      <c r="X62" s="204">
        <f>C62*D62+G62*H62+K62*L62+O62*P62+S62*T62</f>
        <v>0</v>
      </c>
      <c r="Y62" s="205">
        <f>C62*E62+G62*I62+K62*M62+O62*Q62+S62*U62</f>
        <v>0</v>
      </c>
      <c r="Z62" s="205">
        <f>(C62*E62/5)+(G62*I62/5)+(K62*M62/5)+(O62*Q62/5)+(S62*U62/5)</f>
        <v>0</v>
      </c>
      <c r="AA62" s="202">
        <f>C62*F62+G62*J62+K62*N62+O62*R62+S62*V62</f>
        <v>0</v>
      </c>
      <c r="AB62" s="202">
        <f>(C62*F62*0.3)+(G62*J62*0.3)+(K62*N62*0.3)+(O62*R62*0.3)+(S62*V62*0.3)</f>
        <v>0</v>
      </c>
      <c r="AC62" s="206">
        <f>X62+Z62+AB62</f>
        <v>0</v>
      </c>
      <c r="AD62" s="207">
        <f>X62+Y62+AA62</f>
        <v>0</v>
      </c>
    </row>
    <row r="63" spans="1:30" ht="13.5" thickBot="1">
      <c r="B63" s="202" t="s">
        <v>11</v>
      </c>
      <c r="C63" s="47"/>
      <c r="D63" s="49"/>
      <c r="E63" s="109"/>
      <c r="F63" s="40"/>
      <c r="G63" s="47"/>
      <c r="H63" s="49"/>
      <c r="I63" s="109"/>
      <c r="J63" s="40"/>
      <c r="K63" s="47"/>
      <c r="L63" s="49"/>
      <c r="M63" s="109"/>
      <c r="N63" s="40"/>
      <c r="O63" s="47"/>
      <c r="P63" s="49"/>
      <c r="Q63" s="109"/>
      <c r="R63" s="40"/>
      <c r="S63" s="47"/>
      <c r="T63" s="49"/>
      <c r="U63" s="109"/>
      <c r="V63" s="40"/>
      <c r="W63" s="209">
        <f>C63+G63+K63+O63+S63</f>
        <v>0</v>
      </c>
      <c r="X63" s="210">
        <f>C63*D63+G63*H63+K63*L63+O63*P63+S63*T63</f>
        <v>0</v>
      </c>
      <c r="Y63" s="211">
        <f>C63*E63+G63*I63+K63*M63+O63*Q63+S63*U63</f>
        <v>0</v>
      </c>
      <c r="Z63" s="211">
        <f>(C63*E63/5)+(G63*I63/5)+(K63*M63/5)+(O63*Q63/5)+(S63*U63/5)</f>
        <v>0</v>
      </c>
      <c r="AA63" s="211">
        <f>C63*F63+G63*J63+K63*N63+O63*R63+S63*V63</f>
        <v>0</v>
      </c>
      <c r="AB63" s="211">
        <f>(C63*F63*0.3)+(G63*J63*0.3)+(K63*N63*0.3)+(O63*R63*0.3)+(S63*V63*0.3)</f>
        <v>0</v>
      </c>
      <c r="AC63" s="212">
        <f>X63+Z63+AB63</f>
        <v>0</v>
      </c>
      <c r="AD63" s="207">
        <f>X63+Y63+AA63</f>
        <v>0</v>
      </c>
    </row>
    <row r="64" spans="1:30">
      <c r="C64" s="213">
        <f t="shared" ref="C64:AD64" si="5">SUM(C59:C63)</f>
        <v>0</v>
      </c>
      <c r="D64" s="213">
        <f t="shared" si="5"/>
        <v>0</v>
      </c>
      <c r="E64" s="213">
        <f t="shared" si="5"/>
        <v>0</v>
      </c>
      <c r="F64" s="213">
        <f t="shared" si="5"/>
        <v>0</v>
      </c>
      <c r="G64" s="213">
        <f t="shared" si="5"/>
        <v>0</v>
      </c>
      <c r="H64" s="213">
        <f t="shared" si="5"/>
        <v>0</v>
      </c>
      <c r="I64" s="213">
        <f t="shared" si="5"/>
        <v>0</v>
      </c>
      <c r="J64" s="213">
        <f t="shared" si="5"/>
        <v>0</v>
      </c>
      <c r="K64" s="213">
        <f t="shared" si="5"/>
        <v>0</v>
      </c>
      <c r="L64" s="213">
        <f t="shared" si="5"/>
        <v>0</v>
      </c>
      <c r="M64" s="213">
        <f t="shared" si="5"/>
        <v>0</v>
      </c>
      <c r="N64" s="213">
        <f t="shared" si="5"/>
        <v>0</v>
      </c>
      <c r="O64" s="213">
        <f t="shared" si="5"/>
        <v>0</v>
      </c>
      <c r="P64" s="213">
        <f t="shared" si="5"/>
        <v>0</v>
      </c>
      <c r="Q64" s="213">
        <f t="shared" si="5"/>
        <v>0</v>
      </c>
      <c r="R64" s="213">
        <f t="shared" si="5"/>
        <v>0</v>
      </c>
      <c r="S64" s="213">
        <f t="shared" si="5"/>
        <v>0</v>
      </c>
      <c r="T64" s="213">
        <f t="shared" si="5"/>
        <v>0</v>
      </c>
      <c r="U64" s="213">
        <f t="shared" si="5"/>
        <v>0</v>
      </c>
      <c r="V64" s="213">
        <f t="shared" si="5"/>
        <v>0</v>
      </c>
      <c r="W64" s="214">
        <f t="shared" si="5"/>
        <v>0</v>
      </c>
      <c r="X64" s="214">
        <f t="shared" si="5"/>
        <v>0</v>
      </c>
      <c r="Y64" s="214">
        <f t="shared" si="5"/>
        <v>0</v>
      </c>
      <c r="Z64" s="214">
        <f t="shared" si="5"/>
        <v>0</v>
      </c>
      <c r="AA64" s="214">
        <f>SUM(AA59:AA63)</f>
        <v>0</v>
      </c>
      <c r="AB64" s="214">
        <f t="shared" si="5"/>
        <v>0</v>
      </c>
      <c r="AC64" s="214">
        <f t="shared" si="5"/>
        <v>0</v>
      </c>
      <c r="AD64" s="207">
        <f t="shared" si="5"/>
        <v>0</v>
      </c>
    </row>
    <row r="66" spans="1:30">
      <c r="A66" s="271" t="s">
        <v>17</v>
      </c>
      <c r="B66" s="271"/>
    </row>
    <row r="67" spans="1:30" ht="10.5" customHeight="1" thickBot="1">
      <c r="A67" s="189"/>
    </row>
    <row r="68" spans="1:30">
      <c r="A68" s="189"/>
      <c r="C68" s="272">
        <f>C13</f>
        <v>2014</v>
      </c>
      <c r="D68" s="273"/>
      <c r="E68" s="273"/>
      <c r="F68" s="274"/>
      <c r="G68" s="272">
        <f>G13</f>
        <v>2015</v>
      </c>
      <c r="H68" s="273"/>
      <c r="I68" s="273"/>
      <c r="J68" s="274"/>
      <c r="K68" s="272">
        <f>K13</f>
        <v>2016</v>
      </c>
      <c r="L68" s="273"/>
      <c r="M68" s="273"/>
      <c r="N68" s="274"/>
      <c r="O68" s="272">
        <f>O13</f>
        <v>2017</v>
      </c>
      <c r="P68" s="273"/>
      <c r="Q68" s="273"/>
      <c r="R68" s="274"/>
      <c r="S68" s="272">
        <f>S13</f>
        <v>2018</v>
      </c>
      <c r="T68" s="273"/>
      <c r="U68" s="273"/>
      <c r="V68" s="274"/>
      <c r="W68" s="272" t="s">
        <v>12</v>
      </c>
      <c r="X68" s="273"/>
      <c r="Y68" s="273"/>
      <c r="Z68" s="273"/>
      <c r="AA68" s="273"/>
      <c r="AB68" s="273"/>
      <c r="AC68" s="274"/>
    </row>
    <row r="69" spans="1:30" s="190" customFormat="1" ht="51">
      <c r="B69" s="191" t="s">
        <v>1</v>
      </c>
      <c r="C69" s="192" t="s">
        <v>2</v>
      </c>
      <c r="D69" s="193" t="s">
        <v>110</v>
      </c>
      <c r="E69" s="194" t="s">
        <v>3</v>
      </c>
      <c r="F69" s="194" t="s">
        <v>92</v>
      </c>
      <c r="G69" s="192" t="s">
        <v>2</v>
      </c>
      <c r="H69" s="193" t="s">
        <v>110</v>
      </c>
      <c r="I69" s="194" t="s">
        <v>3</v>
      </c>
      <c r="J69" s="194" t="s">
        <v>92</v>
      </c>
      <c r="K69" s="192" t="s">
        <v>2</v>
      </c>
      <c r="L69" s="193" t="s">
        <v>110</v>
      </c>
      <c r="M69" s="194" t="s">
        <v>3</v>
      </c>
      <c r="N69" s="194" t="s">
        <v>92</v>
      </c>
      <c r="O69" s="192" t="s">
        <v>2</v>
      </c>
      <c r="P69" s="193" t="s">
        <v>110</v>
      </c>
      <c r="Q69" s="194" t="s">
        <v>3</v>
      </c>
      <c r="R69" s="194" t="s">
        <v>92</v>
      </c>
      <c r="S69" s="195" t="s">
        <v>2</v>
      </c>
      <c r="T69" s="193" t="s">
        <v>110</v>
      </c>
      <c r="U69" s="196" t="s">
        <v>3</v>
      </c>
      <c r="V69" s="194" t="s">
        <v>92</v>
      </c>
      <c r="W69" s="197" t="s">
        <v>6</v>
      </c>
      <c r="X69" s="198" t="s">
        <v>111</v>
      </c>
      <c r="Y69" s="198" t="s">
        <v>22</v>
      </c>
      <c r="Z69" s="198" t="s">
        <v>23</v>
      </c>
      <c r="AA69" s="196" t="s">
        <v>94</v>
      </c>
      <c r="AB69" s="196" t="s">
        <v>93</v>
      </c>
      <c r="AC69" s="199" t="s">
        <v>5</v>
      </c>
      <c r="AD69" s="200" t="s">
        <v>114</v>
      </c>
    </row>
    <row r="70" spans="1:30">
      <c r="B70" s="202" t="s">
        <v>7</v>
      </c>
      <c r="C70" s="46"/>
      <c r="D70" s="48"/>
      <c r="E70" s="108"/>
      <c r="F70" s="39"/>
      <c r="G70" s="46"/>
      <c r="H70" s="48"/>
      <c r="I70" s="108"/>
      <c r="J70" s="39"/>
      <c r="K70" s="46"/>
      <c r="L70" s="48"/>
      <c r="M70" s="108"/>
      <c r="N70" s="39"/>
      <c r="O70" s="46"/>
      <c r="P70" s="48"/>
      <c r="Q70" s="108"/>
      <c r="R70" s="39"/>
      <c r="S70" s="46"/>
      <c r="T70" s="48"/>
      <c r="U70" s="108"/>
      <c r="V70" s="39"/>
      <c r="W70" s="203">
        <f>C70+G70+K70+O70+S70</f>
        <v>0</v>
      </c>
      <c r="X70" s="204">
        <f>C70*D70+G70*H70+K70*L70+O70*P70+S70*T70</f>
        <v>0</v>
      </c>
      <c r="Y70" s="205">
        <f>C70*E70+G70*I70+K70*M70+O70*Q70+S70*U70</f>
        <v>0</v>
      </c>
      <c r="Z70" s="205">
        <f>(C70*E70/5)+(G70*I70/5)+(K70*M70/5)+(O70*Q70/5)+(S70*U70/5)</f>
        <v>0</v>
      </c>
      <c r="AA70" s="202">
        <f>C70*F70+G70*J70+K70*N70+O70*R70+S70*V70</f>
        <v>0</v>
      </c>
      <c r="AB70" s="202">
        <f>(C70*F70*0.3)+(G70*J70*0.3)+(K70*N70*0.3)+(O70*R70*0.3)+(S70*V70*0.3)</f>
        <v>0</v>
      </c>
      <c r="AC70" s="206">
        <f>X70+Z70+AB70</f>
        <v>0</v>
      </c>
      <c r="AD70" s="207">
        <f>X70+Y70+AA70</f>
        <v>0</v>
      </c>
    </row>
    <row r="71" spans="1:30">
      <c r="B71" s="202" t="s">
        <v>8</v>
      </c>
      <c r="C71" s="46"/>
      <c r="D71" s="48"/>
      <c r="E71" s="108"/>
      <c r="F71" s="39"/>
      <c r="G71" s="46"/>
      <c r="H71" s="48"/>
      <c r="I71" s="108"/>
      <c r="J71" s="39"/>
      <c r="K71" s="46"/>
      <c r="L71" s="48"/>
      <c r="M71" s="108"/>
      <c r="N71" s="39"/>
      <c r="O71" s="46"/>
      <c r="P71" s="48"/>
      <c r="Q71" s="108"/>
      <c r="R71" s="39"/>
      <c r="S71" s="46"/>
      <c r="T71" s="48"/>
      <c r="U71" s="108"/>
      <c r="V71" s="39"/>
      <c r="W71" s="203">
        <f>C71+G71+K71+O71+S71</f>
        <v>0</v>
      </c>
      <c r="X71" s="204">
        <f>C71*D71+G71*H71+K71*L71+O71*P71+S71*T71</f>
        <v>0</v>
      </c>
      <c r="Y71" s="205">
        <f>C71*E71+G71*I71+K71*M71+O71*Q71+S71*U71</f>
        <v>0</v>
      </c>
      <c r="Z71" s="205">
        <f>(C71*E71/5)+(G71*I71/5)+(K71*M71/5)+(O71*Q71/5)+(S71*U71/5)</f>
        <v>0</v>
      </c>
      <c r="AA71" s="202">
        <f>C71*F71+G71*J71+K71*N71+O71*R71+S71*V71</f>
        <v>0</v>
      </c>
      <c r="AB71" s="202">
        <f>(C71*F71*0.3)+(G71*J71*0.3)+(K71*N71*0.3)+(O71*R71*0.3)+(S71*V71*0.3)</f>
        <v>0</v>
      </c>
      <c r="AC71" s="206">
        <f>X71+Z71+AB71</f>
        <v>0</v>
      </c>
      <c r="AD71" s="207">
        <f>X71+Y71+AA71</f>
        <v>0</v>
      </c>
    </row>
    <row r="72" spans="1:30">
      <c r="B72" s="202" t="s">
        <v>9</v>
      </c>
      <c r="C72" s="46"/>
      <c r="D72" s="48"/>
      <c r="E72" s="108"/>
      <c r="F72" s="39"/>
      <c r="G72" s="46"/>
      <c r="H72" s="48"/>
      <c r="I72" s="108"/>
      <c r="J72" s="39"/>
      <c r="K72" s="46"/>
      <c r="L72" s="48"/>
      <c r="M72" s="108"/>
      <c r="N72" s="39"/>
      <c r="O72" s="46"/>
      <c r="P72" s="48"/>
      <c r="Q72" s="108"/>
      <c r="R72" s="39"/>
      <c r="S72" s="46"/>
      <c r="T72" s="48"/>
      <c r="U72" s="108"/>
      <c r="V72" s="39"/>
      <c r="W72" s="203">
        <f>C72+G72+K72+O72+S72</f>
        <v>0</v>
      </c>
      <c r="X72" s="204">
        <f>C72*D72+G72*H72+K72*L72+O72*P72+S72*T72</f>
        <v>0</v>
      </c>
      <c r="Y72" s="205">
        <f>C72*E72+G72*I72+K72*M72+O72*Q72+S72*U72</f>
        <v>0</v>
      </c>
      <c r="Z72" s="205">
        <f>(C72*E72/5)+(G72*I72/5)+(K72*M72/5)+(O72*Q72/5)+(S72*U72/5)</f>
        <v>0</v>
      </c>
      <c r="AA72" s="202">
        <f>C72*F72+G72*J72+K72*N72+O72*R72+S72*V72</f>
        <v>0</v>
      </c>
      <c r="AB72" s="202">
        <f>(C72*F72*0.3)+(G72*J72*0.3)+(K72*N72*0.3)+(O72*R72*0.3)+(S72*V72*0.3)</f>
        <v>0</v>
      </c>
      <c r="AC72" s="206">
        <f>X72+Z72+AB72</f>
        <v>0</v>
      </c>
      <c r="AD72" s="207">
        <f>X72+Y72+AA72</f>
        <v>0</v>
      </c>
    </row>
    <row r="73" spans="1:30">
      <c r="B73" s="202" t="s">
        <v>10</v>
      </c>
      <c r="C73" s="46"/>
      <c r="D73" s="48"/>
      <c r="E73" s="108"/>
      <c r="F73" s="39"/>
      <c r="G73" s="46"/>
      <c r="H73" s="48"/>
      <c r="I73" s="108"/>
      <c r="J73" s="39"/>
      <c r="K73" s="46"/>
      <c r="L73" s="48"/>
      <c r="M73" s="108"/>
      <c r="N73" s="39"/>
      <c r="O73" s="46"/>
      <c r="P73" s="48"/>
      <c r="Q73" s="108"/>
      <c r="R73" s="39"/>
      <c r="S73" s="46"/>
      <c r="T73" s="48"/>
      <c r="U73" s="108"/>
      <c r="V73" s="39"/>
      <c r="W73" s="203">
        <f>C73+G73+K73+O73+S73</f>
        <v>0</v>
      </c>
      <c r="X73" s="204">
        <f>C73*D73+G73*H73+K73*L73+O73*P73+S73*T73</f>
        <v>0</v>
      </c>
      <c r="Y73" s="205">
        <f>C73*E73+G73*I73+K73*M73+O73*Q73+S73*U73</f>
        <v>0</v>
      </c>
      <c r="Z73" s="205">
        <f>(C73*E73/5)+(G73*I73/5)+(K73*M73/5)+(O73*Q73/5)+(S73*U73/5)</f>
        <v>0</v>
      </c>
      <c r="AA73" s="202">
        <f>C73*F73+G73*J73+K73*N73+O73*R73+S73*V73</f>
        <v>0</v>
      </c>
      <c r="AB73" s="202">
        <f>(C73*F73*0.3)+(G73*J73*0.3)+(K73*N73*0.3)+(O73*R73*0.3)+(S73*V73*0.3)</f>
        <v>0</v>
      </c>
      <c r="AC73" s="206">
        <f>X73+Z73+AB73</f>
        <v>0</v>
      </c>
      <c r="AD73" s="207">
        <f>X73+Y73+AA73</f>
        <v>0</v>
      </c>
    </row>
    <row r="74" spans="1:30" ht="13.5" thickBot="1">
      <c r="B74" s="202" t="s">
        <v>11</v>
      </c>
      <c r="C74" s="47"/>
      <c r="D74" s="49"/>
      <c r="E74" s="109"/>
      <c r="F74" s="40"/>
      <c r="G74" s="47"/>
      <c r="H74" s="49"/>
      <c r="I74" s="109"/>
      <c r="J74" s="40"/>
      <c r="K74" s="47"/>
      <c r="L74" s="49"/>
      <c r="M74" s="109"/>
      <c r="N74" s="40"/>
      <c r="O74" s="47"/>
      <c r="P74" s="49"/>
      <c r="Q74" s="109"/>
      <c r="R74" s="40"/>
      <c r="S74" s="47"/>
      <c r="T74" s="49"/>
      <c r="U74" s="109"/>
      <c r="V74" s="40"/>
      <c r="W74" s="209">
        <f>C74+G74+K74+O74+S74</f>
        <v>0</v>
      </c>
      <c r="X74" s="210">
        <f>C74*D74+G74*H74+K74*L74+O74*P74+S74*T74</f>
        <v>0</v>
      </c>
      <c r="Y74" s="211">
        <f>C74*E74+G74*I74+K74*M74+O74*Q74+S74*U74</f>
        <v>0</v>
      </c>
      <c r="Z74" s="211">
        <f>(C74*E74/5)+(G74*I74/5)+(K74*M74/5)+(O74*Q74/5)+(S74*U74/5)</f>
        <v>0</v>
      </c>
      <c r="AA74" s="211">
        <f>C74*F74+G74*J74+K74*N74+O74*R74+S74*V74</f>
        <v>0</v>
      </c>
      <c r="AB74" s="211">
        <f>(C74*F74*0.3)+(G74*J74*0.3)+(K74*N74*0.3)+(O74*R74*0.3)+(S74*V74*0.3)</f>
        <v>0</v>
      </c>
      <c r="AC74" s="212">
        <f>X74+Z74+AB74</f>
        <v>0</v>
      </c>
      <c r="AD74" s="207">
        <f>X74+Y74+AA74</f>
        <v>0</v>
      </c>
    </row>
    <row r="75" spans="1:30">
      <c r="C75" s="213">
        <f t="shared" ref="C75:AD75" si="6">SUM(C70:C74)</f>
        <v>0</v>
      </c>
      <c r="D75" s="213">
        <f t="shared" si="6"/>
        <v>0</v>
      </c>
      <c r="E75" s="213">
        <f t="shared" si="6"/>
        <v>0</v>
      </c>
      <c r="F75" s="213">
        <f t="shared" si="6"/>
        <v>0</v>
      </c>
      <c r="G75" s="213">
        <f t="shared" si="6"/>
        <v>0</v>
      </c>
      <c r="H75" s="213">
        <f t="shared" si="6"/>
        <v>0</v>
      </c>
      <c r="I75" s="213">
        <f t="shared" si="6"/>
        <v>0</v>
      </c>
      <c r="J75" s="213">
        <f t="shared" si="6"/>
        <v>0</v>
      </c>
      <c r="K75" s="213">
        <f t="shared" si="6"/>
        <v>0</v>
      </c>
      <c r="L75" s="213">
        <f t="shared" si="6"/>
        <v>0</v>
      </c>
      <c r="M75" s="213">
        <f t="shared" si="6"/>
        <v>0</v>
      </c>
      <c r="N75" s="213">
        <f t="shared" si="6"/>
        <v>0</v>
      </c>
      <c r="O75" s="213">
        <f t="shared" si="6"/>
        <v>0</v>
      </c>
      <c r="P75" s="213">
        <f t="shared" si="6"/>
        <v>0</v>
      </c>
      <c r="Q75" s="213">
        <f t="shared" si="6"/>
        <v>0</v>
      </c>
      <c r="R75" s="213">
        <f t="shared" si="6"/>
        <v>0</v>
      </c>
      <c r="S75" s="213">
        <f t="shared" si="6"/>
        <v>0</v>
      </c>
      <c r="T75" s="213">
        <f t="shared" si="6"/>
        <v>0</v>
      </c>
      <c r="U75" s="213">
        <f t="shared" si="6"/>
        <v>0</v>
      </c>
      <c r="V75" s="213">
        <f t="shared" si="6"/>
        <v>0</v>
      </c>
      <c r="W75" s="214">
        <f t="shared" si="6"/>
        <v>0</v>
      </c>
      <c r="X75" s="214">
        <f t="shared" si="6"/>
        <v>0</v>
      </c>
      <c r="Y75" s="214">
        <f t="shared" si="6"/>
        <v>0</v>
      </c>
      <c r="Z75" s="214">
        <f t="shared" si="6"/>
        <v>0</v>
      </c>
      <c r="AA75" s="214">
        <f>SUM(AA70:AA74)</f>
        <v>0</v>
      </c>
      <c r="AB75" s="214">
        <f t="shared" si="6"/>
        <v>0</v>
      </c>
      <c r="AC75" s="214">
        <f t="shared" si="6"/>
        <v>0</v>
      </c>
      <c r="AD75" s="207">
        <f t="shared" si="6"/>
        <v>0</v>
      </c>
    </row>
    <row r="77" spans="1:30">
      <c r="A77" s="271" t="s">
        <v>18</v>
      </c>
      <c r="B77" s="271"/>
    </row>
    <row r="78" spans="1:30" ht="10.5" customHeight="1" thickBot="1">
      <c r="A78" s="189"/>
    </row>
    <row r="79" spans="1:30">
      <c r="A79" s="189"/>
      <c r="C79" s="272">
        <f>C13</f>
        <v>2014</v>
      </c>
      <c r="D79" s="273"/>
      <c r="E79" s="273"/>
      <c r="F79" s="274"/>
      <c r="G79" s="272">
        <f>G13</f>
        <v>2015</v>
      </c>
      <c r="H79" s="273"/>
      <c r="I79" s="273"/>
      <c r="J79" s="274"/>
      <c r="K79" s="272">
        <f>K13</f>
        <v>2016</v>
      </c>
      <c r="L79" s="273"/>
      <c r="M79" s="273"/>
      <c r="N79" s="274"/>
      <c r="O79" s="272">
        <f>O13</f>
        <v>2017</v>
      </c>
      <c r="P79" s="273"/>
      <c r="Q79" s="273"/>
      <c r="R79" s="274"/>
      <c r="S79" s="272">
        <f>S13</f>
        <v>2018</v>
      </c>
      <c r="T79" s="273"/>
      <c r="U79" s="273"/>
      <c r="V79" s="274"/>
      <c r="W79" s="272" t="s">
        <v>12</v>
      </c>
      <c r="X79" s="273"/>
      <c r="Y79" s="273"/>
      <c r="Z79" s="273"/>
      <c r="AA79" s="273"/>
      <c r="AB79" s="273"/>
      <c r="AC79" s="274"/>
    </row>
    <row r="80" spans="1:30" s="190" customFormat="1" ht="51">
      <c r="B80" s="191" t="s">
        <v>1</v>
      </c>
      <c r="C80" s="192" t="s">
        <v>2</v>
      </c>
      <c r="D80" s="193" t="s">
        <v>110</v>
      </c>
      <c r="E80" s="194" t="s">
        <v>3</v>
      </c>
      <c r="F80" s="194" t="s">
        <v>92</v>
      </c>
      <c r="G80" s="192" t="s">
        <v>2</v>
      </c>
      <c r="H80" s="193" t="s">
        <v>110</v>
      </c>
      <c r="I80" s="194" t="s">
        <v>3</v>
      </c>
      <c r="J80" s="194" t="s">
        <v>92</v>
      </c>
      <c r="K80" s="192" t="s">
        <v>2</v>
      </c>
      <c r="L80" s="193" t="s">
        <v>110</v>
      </c>
      <c r="M80" s="194" t="s">
        <v>3</v>
      </c>
      <c r="N80" s="194" t="s">
        <v>92</v>
      </c>
      <c r="O80" s="192" t="s">
        <v>2</v>
      </c>
      <c r="P80" s="193" t="s">
        <v>110</v>
      </c>
      <c r="Q80" s="194" t="s">
        <v>3</v>
      </c>
      <c r="R80" s="194" t="s">
        <v>92</v>
      </c>
      <c r="S80" s="195" t="s">
        <v>2</v>
      </c>
      <c r="T80" s="193" t="s">
        <v>110</v>
      </c>
      <c r="U80" s="196" t="s">
        <v>3</v>
      </c>
      <c r="V80" s="194" t="s">
        <v>92</v>
      </c>
      <c r="W80" s="197" t="s">
        <v>6</v>
      </c>
      <c r="X80" s="198" t="s">
        <v>111</v>
      </c>
      <c r="Y80" s="198" t="s">
        <v>22</v>
      </c>
      <c r="Z80" s="198" t="s">
        <v>23</v>
      </c>
      <c r="AA80" s="196" t="s">
        <v>94</v>
      </c>
      <c r="AB80" s="196" t="s">
        <v>93</v>
      </c>
      <c r="AC80" s="199" t="s">
        <v>5</v>
      </c>
      <c r="AD80" s="200" t="s">
        <v>114</v>
      </c>
    </row>
    <row r="81" spans="1:30">
      <c r="B81" s="202" t="s">
        <v>7</v>
      </c>
      <c r="C81" s="46"/>
      <c r="D81" s="48"/>
      <c r="E81" s="108"/>
      <c r="F81" s="39"/>
      <c r="G81" s="46"/>
      <c r="H81" s="48"/>
      <c r="I81" s="108"/>
      <c r="J81" s="39"/>
      <c r="K81" s="46"/>
      <c r="L81" s="48"/>
      <c r="M81" s="108"/>
      <c r="N81" s="39"/>
      <c r="O81" s="46"/>
      <c r="P81" s="48"/>
      <c r="Q81" s="108"/>
      <c r="R81" s="39"/>
      <c r="S81" s="46"/>
      <c r="T81" s="48"/>
      <c r="U81" s="108"/>
      <c r="V81" s="39"/>
      <c r="W81" s="203">
        <f>C81+G81+K81+O81+S81</f>
        <v>0</v>
      </c>
      <c r="X81" s="204">
        <f>C81*D81+G81*H81+K81*L81+O81*P81+S81*T81</f>
        <v>0</v>
      </c>
      <c r="Y81" s="205">
        <f>C81*E81+G81*I81+K81*M81+O81*Q81+S81*U81</f>
        <v>0</v>
      </c>
      <c r="Z81" s="205">
        <f>(C81*E81/5)+(G81*I81/5)+(K81*M81/5)+(O81*Q81/5)+(S81*U81/5)</f>
        <v>0</v>
      </c>
      <c r="AA81" s="202">
        <f>C81*F81+G81*J81+K81*N81+O81*R81+S81*V81</f>
        <v>0</v>
      </c>
      <c r="AB81" s="202">
        <f>(C81*F81*0.3)+(G81*J81*0.3)+(K81*N81*0.3)+(O81*R81*0.3)+(S81*V81*0.3)</f>
        <v>0</v>
      </c>
      <c r="AC81" s="206">
        <f>X81+Z81+AB81</f>
        <v>0</v>
      </c>
      <c r="AD81" s="207">
        <f>X81+Y81+AA81</f>
        <v>0</v>
      </c>
    </row>
    <row r="82" spans="1:30">
      <c r="B82" s="202" t="s">
        <v>8</v>
      </c>
      <c r="C82" s="46"/>
      <c r="D82" s="48"/>
      <c r="E82" s="108"/>
      <c r="F82" s="39"/>
      <c r="G82" s="46"/>
      <c r="H82" s="48"/>
      <c r="I82" s="108"/>
      <c r="J82" s="39"/>
      <c r="K82" s="46"/>
      <c r="L82" s="48"/>
      <c r="M82" s="108"/>
      <c r="N82" s="39"/>
      <c r="O82" s="46"/>
      <c r="P82" s="48"/>
      <c r="Q82" s="108"/>
      <c r="R82" s="39"/>
      <c r="S82" s="46"/>
      <c r="T82" s="48"/>
      <c r="U82" s="108"/>
      <c r="V82" s="39"/>
      <c r="W82" s="203">
        <f>C82+G82+K82+O82+S82</f>
        <v>0</v>
      </c>
      <c r="X82" s="204">
        <f>C82*D82+G82*H82+K82*L82+O82*P82+S82*T82</f>
        <v>0</v>
      </c>
      <c r="Y82" s="205">
        <f>C82*E82+G82*I82+K82*M82+O82*Q82+S82*U82</f>
        <v>0</v>
      </c>
      <c r="Z82" s="205">
        <f>(C82*E82/5)+(G82*I82/5)+(K82*M82/5)+(O82*Q82/5)+(S82*U82/5)</f>
        <v>0</v>
      </c>
      <c r="AA82" s="202">
        <f>C82*F82+G82*J82+K82*N82+O82*R82+S82*V82</f>
        <v>0</v>
      </c>
      <c r="AB82" s="202">
        <f>(C82*F82*0.3)+(G82*J82*0.3)+(K82*N82*0.3)+(O82*R82*0.3)+(S82*V82*0.3)</f>
        <v>0</v>
      </c>
      <c r="AC82" s="206">
        <f>X82+Z82+AB82</f>
        <v>0</v>
      </c>
      <c r="AD82" s="207">
        <f>X82+Y82+AA82</f>
        <v>0</v>
      </c>
    </row>
    <row r="83" spans="1:30">
      <c r="B83" s="202" t="s">
        <v>9</v>
      </c>
      <c r="C83" s="46"/>
      <c r="D83" s="48"/>
      <c r="E83" s="108"/>
      <c r="F83" s="39"/>
      <c r="G83" s="46"/>
      <c r="H83" s="48"/>
      <c r="I83" s="108"/>
      <c r="J83" s="39"/>
      <c r="K83" s="46"/>
      <c r="L83" s="48"/>
      <c r="M83" s="108"/>
      <c r="N83" s="39"/>
      <c r="O83" s="46"/>
      <c r="P83" s="48"/>
      <c r="Q83" s="108"/>
      <c r="R83" s="39"/>
      <c r="S83" s="46"/>
      <c r="T83" s="48"/>
      <c r="U83" s="108"/>
      <c r="V83" s="39"/>
      <c r="W83" s="203">
        <f>C83+G83+K83+O83+S83</f>
        <v>0</v>
      </c>
      <c r="X83" s="204">
        <f>C83*D83+G83*H83+K83*L83+O83*P83+S83*T83</f>
        <v>0</v>
      </c>
      <c r="Y83" s="205">
        <f>C83*E83+G83*I83+K83*M83+O83*Q83+S83*U83</f>
        <v>0</v>
      </c>
      <c r="Z83" s="205">
        <f>(C83*E83/5)+(G83*I83/5)+(K83*M83/5)+(O83*Q83/5)+(S83*U83/5)</f>
        <v>0</v>
      </c>
      <c r="AA83" s="202">
        <f>C83*F83+G83*J83+K83*N83+O83*R83+S83*V83</f>
        <v>0</v>
      </c>
      <c r="AB83" s="202">
        <f>(C83*F83*0.3)+(G83*J83*0.3)+(K83*N83*0.3)+(O83*R83*0.3)+(S83*V83*0.3)</f>
        <v>0</v>
      </c>
      <c r="AC83" s="206">
        <f>X83+Z83+AB83</f>
        <v>0</v>
      </c>
      <c r="AD83" s="207">
        <f>X83+Y83+AA83</f>
        <v>0</v>
      </c>
    </row>
    <row r="84" spans="1:30">
      <c r="B84" s="202" t="s">
        <v>10</v>
      </c>
      <c r="C84" s="46"/>
      <c r="D84" s="48"/>
      <c r="E84" s="108"/>
      <c r="F84" s="39"/>
      <c r="G84" s="46"/>
      <c r="H84" s="48"/>
      <c r="I84" s="108"/>
      <c r="J84" s="39"/>
      <c r="K84" s="46"/>
      <c r="L84" s="48"/>
      <c r="M84" s="108"/>
      <c r="N84" s="39"/>
      <c r="O84" s="46"/>
      <c r="P84" s="48"/>
      <c r="Q84" s="108"/>
      <c r="R84" s="39"/>
      <c r="S84" s="46"/>
      <c r="T84" s="48"/>
      <c r="U84" s="108"/>
      <c r="V84" s="39"/>
      <c r="W84" s="203">
        <f>C84+G84+K84+O84+S84</f>
        <v>0</v>
      </c>
      <c r="X84" s="204">
        <f>C84*D84+G84*H84+K84*L84+O84*P84+S84*T84</f>
        <v>0</v>
      </c>
      <c r="Y84" s="205">
        <f>C84*E84+G84*I84+K84*M84+O84*Q84+S84*U84</f>
        <v>0</v>
      </c>
      <c r="Z84" s="205">
        <f>(C84*E84/5)+(G84*I84/5)+(K84*M84/5)+(O84*Q84/5)+(S84*U84/5)</f>
        <v>0</v>
      </c>
      <c r="AA84" s="202">
        <f>C84*F84+G84*J84+K84*N84+O84*R84+S84*V84</f>
        <v>0</v>
      </c>
      <c r="AB84" s="202">
        <f>(C84*F84*0.3)+(G84*J84*0.3)+(K84*N84*0.3)+(O84*R84*0.3)+(S84*V84*0.3)</f>
        <v>0</v>
      </c>
      <c r="AC84" s="206">
        <f>X84+Z84+AB84</f>
        <v>0</v>
      </c>
      <c r="AD84" s="207">
        <f>X84+Y84+AA84</f>
        <v>0</v>
      </c>
    </row>
    <row r="85" spans="1:30" ht="13.5" thickBot="1">
      <c r="B85" s="202" t="s">
        <v>11</v>
      </c>
      <c r="C85" s="47"/>
      <c r="D85" s="49"/>
      <c r="E85" s="109"/>
      <c r="F85" s="40"/>
      <c r="G85" s="47"/>
      <c r="H85" s="49"/>
      <c r="I85" s="109"/>
      <c r="J85" s="40"/>
      <c r="K85" s="47"/>
      <c r="L85" s="49"/>
      <c r="M85" s="109"/>
      <c r="N85" s="40"/>
      <c r="O85" s="47"/>
      <c r="P85" s="49"/>
      <c r="Q85" s="109"/>
      <c r="R85" s="40"/>
      <c r="S85" s="47"/>
      <c r="T85" s="49"/>
      <c r="U85" s="109"/>
      <c r="V85" s="40"/>
      <c r="W85" s="209">
        <f>C85+G85+K85+O85+S85</f>
        <v>0</v>
      </c>
      <c r="X85" s="210">
        <f>C85*D85+G85*H85+K85*L85+O85*P85+S85*T85</f>
        <v>0</v>
      </c>
      <c r="Y85" s="211">
        <f>C85*E85+G85*I85+K85*M85+O85*Q85+S85*U85</f>
        <v>0</v>
      </c>
      <c r="Z85" s="211">
        <f>(C85*E85/5)+(G85*I85/5)+(K85*M85/5)+(O85*Q85/5)+(S85*U85/5)</f>
        <v>0</v>
      </c>
      <c r="AA85" s="211">
        <f>C85*F85+G85*J85+K85*N85+O85*R85+S85*V85</f>
        <v>0</v>
      </c>
      <c r="AB85" s="211">
        <f>(C85*F85*0.3)+(G85*J85*0.3)+(K85*N85*0.3)+(O85*R85*0.3)+(S85*V85*0.3)</f>
        <v>0</v>
      </c>
      <c r="AC85" s="212">
        <f>X85+Z85+AB85</f>
        <v>0</v>
      </c>
      <c r="AD85" s="207">
        <f>X85+Y85+AA85</f>
        <v>0</v>
      </c>
    </row>
    <row r="86" spans="1:30">
      <c r="C86" s="213">
        <f t="shared" ref="C86:AD86" si="7">SUM(C81:C85)</f>
        <v>0</v>
      </c>
      <c r="D86" s="213">
        <f t="shared" si="7"/>
        <v>0</v>
      </c>
      <c r="E86" s="213">
        <f t="shared" si="7"/>
        <v>0</v>
      </c>
      <c r="F86" s="213">
        <f t="shared" si="7"/>
        <v>0</v>
      </c>
      <c r="G86" s="213">
        <f t="shared" si="7"/>
        <v>0</v>
      </c>
      <c r="H86" s="213">
        <f t="shared" si="7"/>
        <v>0</v>
      </c>
      <c r="I86" s="213">
        <f t="shared" si="7"/>
        <v>0</v>
      </c>
      <c r="J86" s="213">
        <f t="shared" si="7"/>
        <v>0</v>
      </c>
      <c r="K86" s="213">
        <f t="shared" si="7"/>
        <v>0</v>
      </c>
      <c r="L86" s="213">
        <f t="shared" si="7"/>
        <v>0</v>
      </c>
      <c r="M86" s="213">
        <f t="shared" si="7"/>
        <v>0</v>
      </c>
      <c r="N86" s="213">
        <f t="shared" si="7"/>
        <v>0</v>
      </c>
      <c r="O86" s="213">
        <f t="shared" si="7"/>
        <v>0</v>
      </c>
      <c r="P86" s="213">
        <f t="shared" si="7"/>
        <v>0</v>
      </c>
      <c r="Q86" s="213">
        <f t="shared" si="7"/>
        <v>0</v>
      </c>
      <c r="R86" s="213">
        <f t="shared" si="7"/>
        <v>0</v>
      </c>
      <c r="S86" s="213">
        <f t="shared" si="7"/>
        <v>0</v>
      </c>
      <c r="T86" s="213">
        <f t="shared" si="7"/>
        <v>0</v>
      </c>
      <c r="U86" s="213">
        <f t="shared" si="7"/>
        <v>0</v>
      </c>
      <c r="V86" s="213">
        <f t="shared" si="7"/>
        <v>0</v>
      </c>
      <c r="W86" s="214">
        <f t="shared" si="7"/>
        <v>0</v>
      </c>
      <c r="X86" s="214">
        <f t="shared" si="7"/>
        <v>0</v>
      </c>
      <c r="Y86" s="214">
        <f t="shared" si="7"/>
        <v>0</v>
      </c>
      <c r="Z86" s="214">
        <f t="shared" si="7"/>
        <v>0</v>
      </c>
      <c r="AA86" s="214">
        <f>SUM(AA81:AA85)</f>
        <v>0</v>
      </c>
      <c r="AB86" s="214">
        <f t="shared" si="7"/>
        <v>0</v>
      </c>
      <c r="AC86" s="214">
        <f t="shared" si="7"/>
        <v>0</v>
      </c>
      <c r="AD86" s="207">
        <f t="shared" si="7"/>
        <v>0</v>
      </c>
    </row>
    <row r="88" spans="1:30">
      <c r="A88" s="271" t="s">
        <v>19</v>
      </c>
      <c r="B88" s="271"/>
    </row>
    <row r="89" spans="1:30" ht="10.5" customHeight="1" thickBot="1">
      <c r="A89" s="189"/>
    </row>
    <row r="90" spans="1:30">
      <c r="A90" s="189"/>
      <c r="C90" s="272">
        <f>C13</f>
        <v>2014</v>
      </c>
      <c r="D90" s="273"/>
      <c r="E90" s="273"/>
      <c r="F90" s="274"/>
      <c r="G90" s="272">
        <f>G13</f>
        <v>2015</v>
      </c>
      <c r="H90" s="273"/>
      <c r="I90" s="273"/>
      <c r="J90" s="274"/>
      <c r="K90" s="272">
        <f>K13</f>
        <v>2016</v>
      </c>
      <c r="L90" s="273"/>
      <c r="M90" s="273"/>
      <c r="N90" s="274"/>
      <c r="O90" s="272">
        <f>O13</f>
        <v>2017</v>
      </c>
      <c r="P90" s="273"/>
      <c r="Q90" s="273"/>
      <c r="R90" s="274"/>
      <c r="S90" s="272">
        <f>S13</f>
        <v>2018</v>
      </c>
      <c r="T90" s="273"/>
      <c r="U90" s="273"/>
      <c r="V90" s="274"/>
      <c r="W90" s="272" t="s">
        <v>12</v>
      </c>
      <c r="X90" s="273"/>
      <c r="Y90" s="273"/>
      <c r="Z90" s="273"/>
      <c r="AA90" s="273"/>
      <c r="AB90" s="273"/>
      <c r="AC90" s="274"/>
    </row>
    <row r="91" spans="1:30" s="190" customFormat="1" ht="51">
      <c r="B91" s="191" t="s">
        <v>1</v>
      </c>
      <c r="C91" s="192" t="s">
        <v>2</v>
      </c>
      <c r="D91" s="193" t="s">
        <v>110</v>
      </c>
      <c r="E91" s="194" t="s">
        <v>3</v>
      </c>
      <c r="F91" s="194" t="s">
        <v>92</v>
      </c>
      <c r="G91" s="192" t="s">
        <v>2</v>
      </c>
      <c r="H91" s="193" t="s">
        <v>110</v>
      </c>
      <c r="I91" s="194" t="s">
        <v>3</v>
      </c>
      <c r="J91" s="194" t="s">
        <v>92</v>
      </c>
      <c r="K91" s="192" t="s">
        <v>2</v>
      </c>
      <c r="L91" s="193" t="s">
        <v>110</v>
      </c>
      <c r="M91" s="194" t="s">
        <v>3</v>
      </c>
      <c r="N91" s="194" t="s">
        <v>92</v>
      </c>
      <c r="O91" s="192" t="s">
        <v>2</v>
      </c>
      <c r="P91" s="193" t="s">
        <v>110</v>
      </c>
      <c r="Q91" s="194" t="s">
        <v>3</v>
      </c>
      <c r="R91" s="194" t="s">
        <v>92</v>
      </c>
      <c r="S91" s="195" t="s">
        <v>2</v>
      </c>
      <c r="T91" s="193" t="s">
        <v>110</v>
      </c>
      <c r="U91" s="196" t="s">
        <v>3</v>
      </c>
      <c r="V91" s="194" t="s">
        <v>92</v>
      </c>
      <c r="W91" s="197" t="s">
        <v>6</v>
      </c>
      <c r="X91" s="198" t="s">
        <v>111</v>
      </c>
      <c r="Y91" s="198" t="s">
        <v>22</v>
      </c>
      <c r="Z91" s="198" t="s">
        <v>23</v>
      </c>
      <c r="AA91" s="196" t="s">
        <v>94</v>
      </c>
      <c r="AB91" s="196" t="s">
        <v>93</v>
      </c>
      <c r="AC91" s="199" t="s">
        <v>5</v>
      </c>
      <c r="AD91" s="200" t="s">
        <v>114</v>
      </c>
    </row>
    <row r="92" spans="1:30">
      <c r="B92" s="202" t="s">
        <v>7</v>
      </c>
      <c r="C92" s="46"/>
      <c r="D92" s="48"/>
      <c r="E92" s="108"/>
      <c r="F92" s="39"/>
      <c r="G92" s="46"/>
      <c r="H92" s="48"/>
      <c r="I92" s="108"/>
      <c r="J92" s="39"/>
      <c r="K92" s="46"/>
      <c r="L92" s="48"/>
      <c r="M92" s="108"/>
      <c r="N92" s="39"/>
      <c r="O92" s="46"/>
      <c r="P92" s="48"/>
      <c r="Q92" s="108"/>
      <c r="R92" s="39"/>
      <c r="S92" s="46"/>
      <c r="T92" s="48"/>
      <c r="U92" s="108"/>
      <c r="V92" s="39"/>
      <c r="W92" s="203">
        <f>C92+G92+K92+O92+S92</f>
        <v>0</v>
      </c>
      <c r="X92" s="204">
        <f>C92*D92+G92*H92+K92*L92+O92*P92+S92*T92</f>
        <v>0</v>
      </c>
      <c r="Y92" s="205">
        <f>C92*E92+G92*I92+K92*M92+O92*Q92+S92*U92</f>
        <v>0</v>
      </c>
      <c r="Z92" s="205">
        <f>(C92*E92/5)+(G92*I92/5)+(K92*M92/5)+(O92*Q92/5)+(S92*U92/5)</f>
        <v>0</v>
      </c>
      <c r="AA92" s="202">
        <f>C92*F92+G92*J92+K92*N92+O92*R92+S92*V92</f>
        <v>0</v>
      </c>
      <c r="AB92" s="202">
        <f>(C92*F92*0.3)+(G92*J92*0.3)+(K92*N92*0.3)+(O92*R92*0.3)+(S92*V92*0.3)</f>
        <v>0</v>
      </c>
      <c r="AC92" s="206">
        <f>X92+Z92+AB92</f>
        <v>0</v>
      </c>
      <c r="AD92" s="207">
        <f>X92+Y92+AA92</f>
        <v>0</v>
      </c>
    </row>
    <row r="93" spans="1:30">
      <c r="B93" s="202" t="s">
        <v>8</v>
      </c>
      <c r="C93" s="46"/>
      <c r="D93" s="48"/>
      <c r="E93" s="108"/>
      <c r="F93" s="39"/>
      <c r="G93" s="46"/>
      <c r="H93" s="48"/>
      <c r="I93" s="108"/>
      <c r="J93" s="39"/>
      <c r="K93" s="46"/>
      <c r="L93" s="48"/>
      <c r="M93" s="108"/>
      <c r="N93" s="39"/>
      <c r="O93" s="46"/>
      <c r="P93" s="48"/>
      <c r="Q93" s="108"/>
      <c r="R93" s="39"/>
      <c r="S93" s="46"/>
      <c r="T93" s="48"/>
      <c r="U93" s="108"/>
      <c r="V93" s="39"/>
      <c r="W93" s="203">
        <f>C93+G93+K93+O93+S93</f>
        <v>0</v>
      </c>
      <c r="X93" s="204">
        <f>C93*D93+G93*H93+K93*L93+O93*P93+S93*T93</f>
        <v>0</v>
      </c>
      <c r="Y93" s="205">
        <f>C93*E93+G93*I93+K93*M93+O93*Q93+S93*U93</f>
        <v>0</v>
      </c>
      <c r="Z93" s="205">
        <f>(C93*E93/5)+(G93*I93/5)+(K93*M93/5)+(O93*Q93/5)+(S93*U93/5)</f>
        <v>0</v>
      </c>
      <c r="AA93" s="202">
        <f>C93*F93+G93*J93+K93*N93+O93*R93+S93*V93</f>
        <v>0</v>
      </c>
      <c r="AB93" s="202">
        <f>(C93*F93*0.3)+(G93*J93*0.3)+(K93*N93*0.3)+(O93*R93*0.3)+(S93*V93*0.3)</f>
        <v>0</v>
      </c>
      <c r="AC93" s="206">
        <f>X93+Z93+AB93</f>
        <v>0</v>
      </c>
      <c r="AD93" s="207">
        <f>X93+Y93+AA93</f>
        <v>0</v>
      </c>
    </row>
    <row r="94" spans="1:30">
      <c r="B94" s="202" t="s">
        <v>9</v>
      </c>
      <c r="C94" s="46"/>
      <c r="D94" s="48"/>
      <c r="E94" s="108"/>
      <c r="F94" s="39"/>
      <c r="G94" s="46"/>
      <c r="H94" s="48"/>
      <c r="I94" s="108"/>
      <c r="J94" s="39"/>
      <c r="K94" s="46"/>
      <c r="L94" s="48"/>
      <c r="M94" s="108"/>
      <c r="N94" s="39"/>
      <c r="O94" s="46"/>
      <c r="P94" s="48"/>
      <c r="Q94" s="108"/>
      <c r="R94" s="39"/>
      <c r="S94" s="46"/>
      <c r="T94" s="48"/>
      <c r="U94" s="108"/>
      <c r="V94" s="39"/>
      <c r="W94" s="203">
        <f>C94+G94+K94+O94+S94</f>
        <v>0</v>
      </c>
      <c r="X94" s="204">
        <f>C94*D94+G94*H94+K94*L94+O94*P94+S94*T94</f>
        <v>0</v>
      </c>
      <c r="Y94" s="205">
        <f>C94*E94+G94*I94+K94*M94+O94*Q94+S94*U94</f>
        <v>0</v>
      </c>
      <c r="Z94" s="205">
        <f>(C94*E94/5)+(G94*I94/5)+(K94*M94/5)+(O94*Q94/5)+(S94*U94/5)</f>
        <v>0</v>
      </c>
      <c r="AA94" s="202">
        <f>C94*F94+G94*J94+K94*N94+O94*R94+S94*V94</f>
        <v>0</v>
      </c>
      <c r="AB94" s="202">
        <f>(C94*F94*0.3)+(G94*J94*0.3)+(K94*N94*0.3)+(O94*R94*0.3)+(S94*V94*0.3)</f>
        <v>0</v>
      </c>
      <c r="AC94" s="206">
        <f>X94+Z94+AB94</f>
        <v>0</v>
      </c>
      <c r="AD94" s="207">
        <f>X94+Y94+AA94</f>
        <v>0</v>
      </c>
    </row>
    <row r="95" spans="1:30">
      <c r="B95" s="202" t="s">
        <v>10</v>
      </c>
      <c r="C95" s="46"/>
      <c r="D95" s="48"/>
      <c r="E95" s="108"/>
      <c r="F95" s="39"/>
      <c r="G95" s="46"/>
      <c r="H95" s="48"/>
      <c r="I95" s="108"/>
      <c r="J95" s="39"/>
      <c r="K95" s="46"/>
      <c r="L95" s="48"/>
      <c r="M95" s="108"/>
      <c r="N95" s="39"/>
      <c r="O95" s="46"/>
      <c r="P95" s="48"/>
      <c r="Q95" s="108"/>
      <c r="R95" s="39"/>
      <c r="S95" s="46"/>
      <c r="T95" s="48"/>
      <c r="U95" s="108"/>
      <c r="V95" s="39"/>
      <c r="W95" s="203">
        <f>C95+G95+K95+O95+S95</f>
        <v>0</v>
      </c>
      <c r="X95" s="204">
        <f>C95*D95+G95*H95+K95*L95+O95*P95+S95*T95</f>
        <v>0</v>
      </c>
      <c r="Y95" s="205">
        <f>C95*E95+G95*I95+K95*M95+O95*Q95+S95*U95</f>
        <v>0</v>
      </c>
      <c r="Z95" s="205">
        <f>(C95*E95/5)+(G95*I95/5)+(K95*M95/5)+(O95*Q95/5)+(S95*U95/5)</f>
        <v>0</v>
      </c>
      <c r="AA95" s="202">
        <f>C95*F95+G95*J95+K95*N95+O95*R95+S95*V95</f>
        <v>0</v>
      </c>
      <c r="AB95" s="202">
        <f>(C95*F95*0.3)+(G95*J95*0.3)+(K95*N95*0.3)+(O95*R95*0.3)+(S95*V95*0.3)</f>
        <v>0</v>
      </c>
      <c r="AC95" s="206">
        <f>X95+Z95+AB95</f>
        <v>0</v>
      </c>
      <c r="AD95" s="207">
        <f>X95+Y95+AA95</f>
        <v>0</v>
      </c>
    </row>
    <row r="96" spans="1:30" ht="13.5" thickBot="1">
      <c r="B96" s="202" t="s">
        <v>11</v>
      </c>
      <c r="C96" s="47"/>
      <c r="D96" s="49"/>
      <c r="E96" s="109"/>
      <c r="F96" s="40"/>
      <c r="G96" s="47"/>
      <c r="H96" s="49"/>
      <c r="I96" s="109"/>
      <c r="J96" s="40"/>
      <c r="K96" s="47"/>
      <c r="L96" s="49"/>
      <c r="M96" s="109"/>
      <c r="N96" s="40"/>
      <c r="O96" s="47"/>
      <c r="P96" s="49"/>
      <c r="Q96" s="109"/>
      <c r="R96" s="40"/>
      <c r="S96" s="47"/>
      <c r="T96" s="49"/>
      <c r="U96" s="109"/>
      <c r="V96" s="40"/>
      <c r="W96" s="209">
        <f>C96+G96+K96+O96+S96</f>
        <v>0</v>
      </c>
      <c r="X96" s="210">
        <f>C96*D96+G96*H96+K96*L96+O96*P96+S96*T96</f>
        <v>0</v>
      </c>
      <c r="Y96" s="211">
        <f>C96*E96+G96*I96+K96*M96+O96*Q96+S96*U96</f>
        <v>0</v>
      </c>
      <c r="Z96" s="211">
        <f>(C96*E96/5)+(G96*I96/5)+(K96*M96/5)+(O96*Q96/5)+(S96*U96/5)</f>
        <v>0</v>
      </c>
      <c r="AA96" s="211">
        <f>C96*F96+G96*J96+K96*N96+O96*R96+S96*V96</f>
        <v>0</v>
      </c>
      <c r="AB96" s="211">
        <f>(C96*F96*0.3)+(G96*J96*0.3)+(K96*N96*0.3)+(O96*R96*0.3)+(S96*V96*0.3)</f>
        <v>0</v>
      </c>
      <c r="AC96" s="212">
        <f>X96+Z96+AB96</f>
        <v>0</v>
      </c>
      <c r="AD96" s="207">
        <f>X96+Y96+AA96</f>
        <v>0</v>
      </c>
    </row>
    <row r="97" spans="1:30">
      <c r="C97" s="213">
        <f t="shared" ref="C97:AD97" si="8">SUM(C92:C96)</f>
        <v>0</v>
      </c>
      <c r="D97" s="213">
        <f t="shared" si="8"/>
        <v>0</v>
      </c>
      <c r="E97" s="213">
        <f t="shared" si="8"/>
        <v>0</v>
      </c>
      <c r="F97" s="213">
        <f t="shared" si="8"/>
        <v>0</v>
      </c>
      <c r="G97" s="213">
        <f t="shared" si="8"/>
        <v>0</v>
      </c>
      <c r="H97" s="213">
        <f t="shared" si="8"/>
        <v>0</v>
      </c>
      <c r="I97" s="213">
        <f t="shared" si="8"/>
        <v>0</v>
      </c>
      <c r="J97" s="213">
        <f t="shared" si="8"/>
        <v>0</v>
      </c>
      <c r="K97" s="213">
        <f t="shared" si="8"/>
        <v>0</v>
      </c>
      <c r="L97" s="213">
        <f t="shared" si="8"/>
        <v>0</v>
      </c>
      <c r="M97" s="213">
        <f t="shared" si="8"/>
        <v>0</v>
      </c>
      <c r="N97" s="213">
        <f t="shared" si="8"/>
        <v>0</v>
      </c>
      <c r="O97" s="213">
        <f t="shared" si="8"/>
        <v>0</v>
      </c>
      <c r="P97" s="213">
        <f t="shared" si="8"/>
        <v>0</v>
      </c>
      <c r="Q97" s="213">
        <f t="shared" si="8"/>
        <v>0</v>
      </c>
      <c r="R97" s="213">
        <f t="shared" si="8"/>
        <v>0</v>
      </c>
      <c r="S97" s="213">
        <f t="shared" si="8"/>
        <v>0</v>
      </c>
      <c r="T97" s="213">
        <f t="shared" si="8"/>
        <v>0</v>
      </c>
      <c r="U97" s="213">
        <f t="shared" si="8"/>
        <v>0</v>
      </c>
      <c r="V97" s="213">
        <f t="shared" si="8"/>
        <v>0</v>
      </c>
      <c r="W97" s="214">
        <f t="shared" si="8"/>
        <v>0</v>
      </c>
      <c r="X97" s="214">
        <f t="shared" si="8"/>
        <v>0</v>
      </c>
      <c r="Y97" s="214">
        <f t="shared" si="8"/>
        <v>0</v>
      </c>
      <c r="Z97" s="214">
        <f t="shared" si="8"/>
        <v>0</v>
      </c>
      <c r="AA97" s="214">
        <f>SUM(AA92:AA96)</f>
        <v>0</v>
      </c>
      <c r="AB97" s="214">
        <f t="shared" si="8"/>
        <v>0</v>
      </c>
      <c r="AC97" s="214">
        <f t="shared" si="8"/>
        <v>0</v>
      </c>
      <c r="AD97" s="207">
        <f t="shared" si="8"/>
        <v>0</v>
      </c>
    </row>
    <row r="99" spans="1:30">
      <c r="A99" s="271" t="s">
        <v>20</v>
      </c>
      <c r="B99" s="271"/>
    </row>
    <row r="100" spans="1:30" ht="10.5" customHeight="1" thickBot="1">
      <c r="A100" s="189"/>
    </row>
    <row r="101" spans="1:30">
      <c r="A101" s="189"/>
      <c r="C101" s="272">
        <f>C13</f>
        <v>2014</v>
      </c>
      <c r="D101" s="273"/>
      <c r="E101" s="273"/>
      <c r="F101" s="274"/>
      <c r="G101" s="272">
        <f>G13</f>
        <v>2015</v>
      </c>
      <c r="H101" s="273"/>
      <c r="I101" s="273"/>
      <c r="J101" s="274"/>
      <c r="K101" s="272">
        <f>K13</f>
        <v>2016</v>
      </c>
      <c r="L101" s="273"/>
      <c r="M101" s="273"/>
      <c r="N101" s="274"/>
      <c r="O101" s="272">
        <f>O13</f>
        <v>2017</v>
      </c>
      <c r="P101" s="273"/>
      <c r="Q101" s="273"/>
      <c r="R101" s="274"/>
      <c r="S101" s="272">
        <f>S13</f>
        <v>2018</v>
      </c>
      <c r="T101" s="273"/>
      <c r="U101" s="273"/>
      <c r="V101" s="274"/>
      <c r="W101" s="272" t="s">
        <v>12</v>
      </c>
      <c r="X101" s="273"/>
      <c r="Y101" s="273"/>
      <c r="Z101" s="273"/>
      <c r="AA101" s="273"/>
      <c r="AB101" s="273"/>
      <c r="AC101" s="274"/>
    </row>
    <row r="102" spans="1:30" s="190" customFormat="1" ht="51">
      <c r="B102" s="191" t="s">
        <v>1</v>
      </c>
      <c r="C102" s="192" t="s">
        <v>2</v>
      </c>
      <c r="D102" s="193" t="s">
        <v>110</v>
      </c>
      <c r="E102" s="194" t="s">
        <v>3</v>
      </c>
      <c r="F102" s="194" t="s">
        <v>92</v>
      </c>
      <c r="G102" s="192" t="s">
        <v>2</v>
      </c>
      <c r="H102" s="193" t="s">
        <v>110</v>
      </c>
      <c r="I102" s="194" t="s">
        <v>3</v>
      </c>
      <c r="J102" s="194" t="s">
        <v>92</v>
      </c>
      <c r="K102" s="192" t="s">
        <v>2</v>
      </c>
      <c r="L102" s="193" t="s">
        <v>110</v>
      </c>
      <c r="M102" s="194" t="s">
        <v>3</v>
      </c>
      <c r="N102" s="194" t="s">
        <v>92</v>
      </c>
      <c r="O102" s="192" t="s">
        <v>2</v>
      </c>
      <c r="P102" s="193" t="s">
        <v>110</v>
      </c>
      <c r="Q102" s="194" t="s">
        <v>3</v>
      </c>
      <c r="R102" s="194" t="s">
        <v>92</v>
      </c>
      <c r="S102" s="195" t="s">
        <v>2</v>
      </c>
      <c r="T102" s="193" t="s">
        <v>110</v>
      </c>
      <c r="U102" s="196" t="s">
        <v>3</v>
      </c>
      <c r="V102" s="194" t="s">
        <v>92</v>
      </c>
      <c r="W102" s="197" t="s">
        <v>6</v>
      </c>
      <c r="X102" s="198" t="s">
        <v>111</v>
      </c>
      <c r="Y102" s="198" t="s">
        <v>22</v>
      </c>
      <c r="Z102" s="198" t="s">
        <v>23</v>
      </c>
      <c r="AA102" s="196" t="s">
        <v>94</v>
      </c>
      <c r="AB102" s="196" t="s">
        <v>93</v>
      </c>
      <c r="AC102" s="199" t="s">
        <v>5</v>
      </c>
      <c r="AD102" s="200" t="s">
        <v>114</v>
      </c>
    </row>
    <row r="103" spans="1:30">
      <c r="B103" s="202" t="s">
        <v>7</v>
      </c>
      <c r="C103" s="46"/>
      <c r="D103" s="48"/>
      <c r="E103" s="108"/>
      <c r="F103" s="39"/>
      <c r="G103" s="46"/>
      <c r="H103" s="48"/>
      <c r="I103" s="108"/>
      <c r="J103" s="39"/>
      <c r="K103" s="46"/>
      <c r="L103" s="48"/>
      <c r="M103" s="108"/>
      <c r="N103" s="39"/>
      <c r="O103" s="46"/>
      <c r="P103" s="48"/>
      <c r="Q103" s="108"/>
      <c r="R103" s="39"/>
      <c r="S103" s="46"/>
      <c r="T103" s="48"/>
      <c r="U103" s="108"/>
      <c r="V103" s="39"/>
      <c r="W103" s="203">
        <f>C103+G103+K103+O103+S103</f>
        <v>0</v>
      </c>
      <c r="X103" s="204">
        <f>C103*D103+G103*H103+K103*L103+O103*P103+S103*T103</f>
        <v>0</v>
      </c>
      <c r="Y103" s="205">
        <f>C103*E103+G103*I103+K103*M103+O103*Q103+S103*U103</f>
        <v>0</v>
      </c>
      <c r="Z103" s="205">
        <f>(C103*E103/5)+(G103*I103/5)+(K103*M103/5)+(O103*Q103/5)+(S103*U103/5)</f>
        <v>0</v>
      </c>
      <c r="AA103" s="202">
        <f>C103*F103+G103*J103+K103*N103+O103*R103+S103*V103</f>
        <v>0</v>
      </c>
      <c r="AB103" s="202">
        <f>(C103*F103*0.3)+(G103*J103*0.3)+(K103*N103*0.3)+(O103*R103*0.3)+(S103*V103*0.3)</f>
        <v>0</v>
      </c>
      <c r="AC103" s="206">
        <f>X103+Z103+AB103</f>
        <v>0</v>
      </c>
      <c r="AD103" s="207">
        <f>X103+Y103+AA103</f>
        <v>0</v>
      </c>
    </row>
    <row r="104" spans="1:30">
      <c r="B104" s="202" t="s">
        <v>8</v>
      </c>
      <c r="C104" s="46"/>
      <c r="D104" s="48"/>
      <c r="E104" s="108"/>
      <c r="F104" s="39"/>
      <c r="G104" s="46"/>
      <c r="H104" s="48"/>
      <c r="I104" s="108"/>
      <c r="J104" s="39"/>
      <c r="K104" s="46"/>
      <c r="L104" s="48"/>
      <c r="M104" s="108"/>
      <c r="N104" s="39"/>
      <c r="O104" s="46"/>
      <c r="P104" s="48"/>
      <c r="Q104" s="108"/>
      <c r="R104" s="39"/>
      <c r="S104" s="46"/>
      <c r="T104" s="48"/>
      <c r="U104" s="108"/>
      <c r="V104" s="39"/>
      <c r="W104" s="203">
        <f>C104+G104+K104+O104+S104</f>
        <v>0</v>
      </c>
      <c r="X104" s="204">
        <f>C104*D104+G104*H104+K104*L104+O104*P104+S104*T104</f>
        <v>0</v>
      </c>
      <c r="Y104" s="205">
        <f>C104*E104+G104*I104+K104*M104+O104*Q104+S104*U104</f>
        <v>0</v>
      </c>
      <c r="Z104" s="205">
        <f>(C104*E104/5)+(G104*I104/5)+(K104*M104/5)+(O104*Q104/5)+(S104*U104/5)</f>
        <v>0</v>
      </c>
      <c r="AA104" s="202">
        <f>C104*F104+G104*J104+K104*N104+O104*R104+S104*V104</f>
        <v>0</v>
      </c>
      <c r="AB104" s="202">
        <f>(C104*F104*0.3)+(G104*J104*0.3)+(K104*N104*0.3)+(O104*R104*0.3)+(S104*V104*0.3)</f>
        <v>0</v>
      </c>
      <c r="AC104" s="206">
        <f>X104+Z104+AB104</f>
        <v>0</v>
      </c>
      <c r="AD104" s="207">
        <f>X104+Y104+AA104</f>
        <v>0</v>
      </c>
    </row>
    <row r="105" spans="1:30">
      <c r="B105" s="202" t="s">
        <v>9</v>
      </c>
      <c r="C105" s="46"/>
      <c r="D105" s="48"/>
      <c r="E105" s="108"/>
      <c r="F105" s="39"/>
      <c r="G105" s="46"/>
      <c r="H105" s="48"/>
      <c r="I105" s="108"/>
      <c r="J105" s="39"/>
      <c r="K105" s="46"/>
      <c r="L105" s="48"/>
      <c r="M105" s="108"/>
      <c r="N105" s="39"/>
      <c r="O105" s="46"/>
      <c r="P105" s="48"/>
      <c r="Q105" s="108"/>
      <c r="R105" s="39"/>
      <c r="S105" s="46"/>
      <c r="T105" s="48"/>
      <c r="U105" s="108"/>
      <c r="V105" s="39"/>
      <c r="W105" s="203">
        <f>C105+G105+K105+O105+S105</f>
        <v>0</v>
      </c>
      <c r="X105" s="204">
        <f>C105*D105+G105*H105+K105*L105+O105*P105+S105*T105</f>
        <v>0</v>
      </c>
      <c r="Y105" s="205">
        <f>C105*E105+G105*I105+K105*M105+O105*Q105+S105*U105</f>
        <v>0</v>
      </c>
      <c r="Z105" s="205">
        <f>(C105*E105/5)+(G105*I105/5)+(K105*M105/5)+(O105*Q105/5)+(S105*U105/5)</f>
        <v>0</v>
      </c>
      <c r="AA105" s="202">
        <f>C105*F105+G105*J105+K105*N105+O105*R105+S105*V105</f>
        <v>0</v>
      </c>
      <c r="AB105" s="202">
        <f>(C105*F105*0.3)+(G105*J105*0.3)+(K105*N105*0.3)+(O105*R105*0.3)+(S105*V105*0.3)</f>
        <v>0</v>
      </c>
      <c r="AC105" s="206">
        <f>X105+Z105+AB105</f>
        <v>0</v>
      </c>
      <c r="AD105" s="207">
        <f>X105+Y105+AA105</f>
        <v>0</v>
      </c>
    </row>
    <row r="106" spans="1:30">
      <c r="B106" s="202" t="s">
        <v>10</v>
      </c>
      <c r="C106" s="46"/>
      <c r="D106" s="48"/>
      <c r="E106" s="108"/>
      <c r="F106" s="39"/>
      <c r="G106" s="46"/>
      <c r="H106" s="48"/>
      <c r="I106" s="108"/>
      <c r="J106" s="39"/>
      <c r="K106" s="46"/>
      <c r="L106" s="48"/>
      <c r="M106" s="108"/>
      <c r="N106" s="39"/>
      <c r="O106" s="46"/>
      <c r="P106" s="48"/>
      <c r="Q106" s="108"/>
      <c r="R106" s="39"/>
      <c r="S106" s="46"/>
      <c r="T106" s="48"/>
      <c r="U106" s="108"/>
      <c r="V106" s="39"/>
      <c r="W106" s="203">
        <f>C106+G106+K106+O106+S106</f>
        <v>0</v>
      </c>
      <c r="X106" s="204">
        <f>C106*D106+G106*H106+K106*L106+O106*P106+S106*T106</f>
        <v>0</v>
      </c>
      <c r="Y106" s="205">
        <f>C106*E106+G106*I106+K106*M106+O106*Q106+S106*U106</f>
        <v>0</v>
      </c>
      <c r="Z106" s="205">
        <f>(C106*E106/5)+(G106*I106/5)+(K106*M106/5)+(O106*Q106/5)+(S106*U106/5)</f>
        <v>0</v>
      </c>
      <c r="AA106" s="202">
        <f>C106*F106+G106*J106+K106*N106+O106*R106+S106*V106</f>
        <v>0</v>
      </c>
      <c r="AB106" s="202">
        <f>(C106*F106*0.3)+(G106*J106*0.3)+(K106*N106*0.3)+(O106*R106*0.3)+(S106*V106*0.3)</f>
        <v>0</v>
      </c>
      <c r="AC106" s="206">
        <f>X106+Z106+AB106</f>
        <v>0</v>
      </c>
      <c r="AD106" s="207">
        <f>X106+Y106+AA106</f>
        <v>0</v>
      </c>
    </row>
    <row r="107" spans="1:30" ht="13.5" thickBot="1">
      <c r="B107" s="202" t="s">
        <v>11</v>
      </c>
      <c r="C107" s="47"/>
      <c r="D107" s="49"/>
      <c r="E107" s="109"/>
      <c r="F107" s="40"/>
      <c r="G107" s="47"/>
      <c r="H107" s="49"/>
      <c r="I107" s="109"/>
      <c r="J107" s="40"/>
      <c r="K107" s="47"/>
      <c r="L107" s="49"/>
      <c r="M107" s="109"/>
      <c r="N107" s="40"/>
      <c r="O107" s="47"/>
      <c r="P107" s="49"/>
      <c r="Q107" s="109"/>
      <c r="R107" s="40"/>
      <c r="S107" s="47"/>
      <c r="T107" s="49"/>
      <c r="U107" s="109"/>
      <c r="V107" s="40"/>
      <c r="W107" s="209">
        <f>C107+G107+K107+O107+S107</f>
        <v>0</v>
      </c>
      <c r="X107" s="210">
        <f>C107*D107+G107*H107+K107*L107+O107*P107+S107*T107</f>
        <v>0</v>
      </c>
      <c r="Y107" s="211">
        <f>C107*E107+G107*I107+K107*M107+O107*Q107+S107*U107</f>
        <v>0</v>
      </c>
      <c r="Z107" s="211">
        <f>(C107*E107/5)+(G107*I107/5)+(K107*M107/5)+(O107*Q107/5)+(S107*U107/5)</f>
        <v>0</v>
      </c>
      <c r="AA107" s="211">
        <f>C107*F107+G107*J107+K107*N107+O107*R107+S107*V107</f>
        <v>0</v>
      </c>
      <c r="AB107" s="211">
        <f>(C107*F107*0.3)+(G107*J107*0.3)+(K107*N107*0.3)+(O107*R107*0.3)+(S107*V107*0.3)</f>
        <v>0</v>
      </c>
      <c r="AC107" s="212">
        <f>X107+Z107+AB107</f>
        <v>0</v>
      </c>
      <c r="AD107" s="207">
        <f>X107+Y107+AA107</f>
        <v>0</v>
      </c>
    </row>
    <row r="108" spans="1:30">
      <c r="C108" s="213">
        <f t="shared" ref="C108:AD108" si="9">SUM(C103:C107)</f>
        <v>0</v>
      </c>
      <c r="D108" s="213">
        <f t="shared" si="9"/>
        <v>0</v>
      </c>
      <c r="E108" s="213">
        <f t="shared" si="9"/>
        <v>0</v>
      </c>
      <c r="F108" s="213">
        <f t="shared" si="9"/>
        <v>0</v>
      </c>
      <c r="G108" s="213">
        <f t="shared" si="9"/>
        <v>0</v>
      </c>
      <c r="H108" s="213">
        <f t="shared" si="9"/>
        <v>0</v>
      </c>
      <c r="I108" s="213">
        <f t="shared" si="9"/>
        <v>0</v>
      </c>
      <c r="J108" s="213">
        <f t="shared" si="9"/>
        <v>0</v>
      </c>
      <c r="K108" s="213">
        <f t="shared" si="9"/>
        <v>0</v>
      </c>
      <c r="L108" s="213">
        <f t="shared" si="9"/>
        <v>0</v>
      </c>
      <c r="M108" s="213">
        <f t="shared" si="9"/>
        <v>0</v>
      </c>
      <c r="N108" s="213">
        <f t="shared" si="9"/>
        <v>0</v>
      </c>
      <c r="O108" s="213">
        <f t="shared" si="9"/>
        <v>0</v>
      </c>
      <c r="P108" s="213">
        <f t="shared" si="9"/>
        <v>0</v>
      </c>
      <c r="Q108" s="213">
        <f t="shared" si="9"/>
        <v>0</v>
      </c>
      <c r="R108" s="213">
        <f t="shared" si="9"/>
        <v>0</v>
      </c>
      <c r="S108" s="213">
        <f t="shared" si="9"/>
        <v>0</v>
      </c>
      <c r="T108" s="213">
        <f t="shared" si="9"/>
        <v>0</v>
      </c>
      <c r="U108" s="213">
        <f t="shared" si="9"/>
        <v>0</v>
      </c>
      <c r="V108" s="213">
        <f t="shared" si="9"/>
        <v>0</v>
      </c>
      <c r="W108" s="214">
        <f t="shared" si="9"/>
        <v>0</v>
      </c>
      <c r="X108" s="214">
        <f t="shared" si="9"/>
        <v>0</v>
      </c>
      <c r="Y108" s="214">
        <f t="shared" si="9"/>
        <v>0</v>
      </c>
      <c r="Z108" s="214">
        <f t="shared" si="9"/>
        <v>0</v>
      </c>
      <c r="AA108" s="214">
        <f>SUM(AA103:AA107)</f>
        <v>0</v>
      </c>
      <c r="AB108" s="214">
        <f t="shared" si="9"/>
        <v>0</v>
      </c>
      <c r="AC108" s="214">
        <f t="shared" si="9"/>
        <v>0</v>
      </c>
      <c r="AD108" s="207">
        <f t="shared" si="9"/>
        <v>0</v>
      </c>
    </row>
    <row r="110" spans="1:30">
      <c r="A110" s="271" t="s">
        <v>21</v>
      </c>
      <c r="B110" s="271"/>
    </row>
    <row r="111" spans="1:30" ht="10.5" customHeight="1" thickBot="1">
      <c r="A111" s="189"/>
    </row>
    <row r="112" spans="1:30">
      <c r="A112" s="189"/>
      <c r="C112" s="272">
        <f>C13</f>
        <v>2014</v>
      </c>
      <c r="D112" s="273"/>
      <c r="E112" s="273"/>
      <c r="F112" s="274"/>
      <c r="G112" s="272">
        <f>G13</f>
        <v>2015</v>
      </c>
      <c r="H112" s="273"/>
      <c r="I112" s="273"/>
      <c r="J112" s="274"/>
      <c r="K112" s="272">
        <f>K13</f>
        <v>2016</v>
      </c>
      <c r="L112" s="273"/>
      <c r="M112" s="273"/>
      <c r="N112" s="274"/>
      <c r="O112" s="272">
        <f>O13</f>
        <v>2017</v>
      </c>
      <c r="P112" s="273"/>
      <c r="Q112" s="273"/>
      <c r="R112" s="274"/>
      <c r="S112" s="272">
        <f>S13</f>
        <v>2018</v>
      </c>
      <c r="T112" s="273"/>
      <c r="U112" s="273"/>
      <c r="V112" s="274"/>
      <c r="W112" s="272" t="s">
        <v>12</v>
      </c>
      <c r="X112" s="273"/>
      <c r="Y112" s="273"/>
      <c r="Z112" s="273"/>
      <c r="AA112" s="273"/>
      <c r="AB112" s="273"/>
      <c r="AC112" s="274"/>
    </row>
    <row r="113" spans="1:30" s="190" customFormat="1" ht="51">
      <c r="B113" s="191" t="s">
        <v>1</v>
      </c>
      <c r="C113" s="192" t="s">
        <v>2</v>
      </c>
      <c r="D113" s="193" t="s">
        <v>110</v>
      </c>
      <c r="E113" s="194" t="s">
        <v>3</v>
      </c>
      <c r="F113" s="194" t="s">
        <v>92</v>
      </c>
      <c r="G113" s="192" t="s">
        <v>2</v>
      </c>
      <c r="H113" s="193" t="s">
        <v>110</v>
      </c>
      <c r="I113" s="194" t="s">
        <v>3</v>
      </c>
      <c r="J113" s="194" t="s">
        <v>92</v>
      </c>
      <c r="K113" s="192" t="s">
        <v>2</v>
      </c>
      <c r="L113" s="193" t="s">
        <v>110</v>
      </c>
      <c r="M113" s="194" t="s">
        <v>3</v>
      </c>
      <c r="N113" s="194" t="s">
        <v>92</v>
      </c>
      <c r="O113" s="192" t="s">
        <v>2</v>
      </c>
      <c r="P113" s="193" t="s">
        <v>110</v>
      </c>
      <c r="Q113" s="194" t="s">
        <v>3</v>
      </c>
      <c r="R113" s="194" t="s">
        <v>92</v>
      </c>
      <c r="S113" s="195" t="s">
        <v>2</v>
      </c>
      <c r="T113" s="193" t="s">
        <v>110</v>
      </c>
      <c r="U113" s="196" t="s">
        <v>3</v>
      </c>
      <c r="V113" s="194" t="s">
        <v>92</v>
      </c>
      <c r="W113" s="197" t="s">
        <v>6</v>
      </c>
      <c r="X113" s="198" t="s">
        <v>111</v>
      </c>
      <c r="Y113" s="198" t="s">
        <v>22</v>
      </c>
      <c r="Z113" s="198" t="s">
        <v>23</v>
      </c>
      <c r="AA113" s="196" t="s">
        <v>94</v>
      </c>
      <c r="AB113" s="196" t="s">
        <v>93</v>
      </c>
      <c r="AC113" s="199" t="s">
        <v>5</v>
      </c>
      <c r="AD113" s="200" t="s">
        <v>114</v>
      </c>
    </row>
    <row r="114" spans="1:30">
      <c r="B114" s="202" t="s">
        <v>7</v>
      </c>
      <c r="C114" s="46"/>
      <c r="D114" s="48"/>
      <c r="E114" s="108"/>
      <c r="F114" s="39"/>
      <c r="G114" s="46"/>
      <c r="H114" s="48"/>
      <c r="I114" s="108"/>
      <c r="J114" s="39"/>
      <c r="K114" s="46"/>
      <c r="L114" s="48"/>
      <c r="M114" s="108"/>
      <c r="N114" s="39"/>
      <c r="O114" s="46"/>
      <c r="P114" s="48"/>
      <c r="Q114" s="108"/>
      <c r="R114" s="39"/>
      <c r="S114" s="46"/>
      <c r="T114" s="48"/>
      <c r="U114" s="108"/>
      <c r="V114" s="39"/>
      <c r="W114" s="203">
        <f>C114+G114+K114+O114+S114</f>
        <v>0</v>
      </c>
      <c r="X114" s="204">
        <f>C114*D114+G114*H114+K114*L114+O114*P114+S114*T114</f>
        <v>0</v>
      </c>
      <c r="Y114" s="205">
        <f>C114*E114+G114*I114+K114*M114+O114*Q114+S114*U114</f>
        <v>0</v>
      </c>
      <c r="Z114" s="205">
        <f>(C114*E114/5)+(G114*I114/5)+(K114*M114/5)+(O114*Q114/5)+(S114*U114/5)</f>
        <v>0</v>
      </c>
      <c r="AA114" s="202">
        <f>C114*F114+G114*J114+K114*N114+O114*R114+S114*V114</f>
        <v>0</v>
      </c>
      <c r="AB114" s="202">
        <f>(C114*F114*0.3)+(G114*J114*0.3)+(K114*N114*0.3)+(O114*R114*0.3)+(S114*V114*0.3)</f>
        <v>0</v>
      </c>
      <c r="AC114" s="206">
        <f>X114+Z114+AB114</f>
        <v>0</v>
      </c>
      <c r="AD114" s="207">
        <f>X114+Y114+AA114</f>
        <v>0</v>
      </c>
    </row>
    <row r="115" spans="1:30">
      <c r="B115" s="202" t="s">
        <v>8</v>
      </c>
      <c r="C115" s="46"/>
      <c r="D115" s="48"/>
      <c r="E115" s="108"/>
      <c r="F115" s="39"/>
      <c r="G115" s="46"/>
      <c r="H115" s="48"/>
      <c r="I115" s="108"/>
      <c r="J115" s="39"/>
      <c r="K115" s="46"/>
      <c r="L115" s="48"/>
      <c r="M115" s="108"/>
      <c r="N115" s="39"/>
      <c r="O115" s="46"/>
      <c r="P115" s="48"/>
      <c r="Q115" s="108"/>
      <c r="R115" s="39"/>
      <c r="S115" s="46"/>
      <c r="T115" s="48"/>
      <c r="U115" s="108"/>
      <c r="V115" s="39"/>
      <c r="W115" s="203">
        <f>C115+G115+K115+O115+S115</f>
        <v>0</v>
      </c>
      <c r="X115" s="204">
        <f>C115*D115+G115*H115+K115*L115+O115*P115+S115*T115</f>
        <v>0</v>
      </c>
      <c r="Y115" s="205">
        <f>C115*E115+G115*I115+K115*M115+O115*Q115+S115*U115</f>
        <v>0</v>
      </c>
      <c r="Z115" s="205">
        <f>(C115*E115/5)+(G115*I115/5)+(K115*M115/5)+(O115*Q115/5)+(S115*U115/5)</f>
        <v>0</v>
      </c>
      <c r="AA115" s="202">
        <f>C115*F115+G115*J115+K115*N115+O115*R115+S115*V115</f>
        <v>0</v>
      </c>
      <c r="AB115" s="202">
        <f>(C115*F115*0.3)+(G115*J115*0.3)+(K115*N115*0.3)+(O115*R115*0.3)+(S115*V115*0.3)</f>
        <v>0</v>
      </c>
      <c r="AC115" s="206">
        <f>X115+Z115+AB115</f>
        <v>0</v>
      </c>
      <c r="AD115" s="207">
        <f>X115+Y115+AA115</f>
        <v>0</v>
      </c>
    </row>
    <row r="116" spans="1:30">
      <c r="B116" s="202" t="s">
        <v>9</v>
      </c>
      <c r="C116" s="46"/>
      <c r="D116" s="48"/>
      <c r="E116" s="108"/>
      <c r="F116" s="39"/>
      <c r="G116" s="46"/>
      <c r="H116" s="48"/>
      <c r="I116" s="108"/>
      <c r="J116" s="39"/>
      <c r="K116" s="46"/>
      <c r="L116" s="48"/>
      <c r="M116" s="108"/>
      <c r="N116" s="39"/>
      <c r="O116" s="46"/>
      <c r="P116" s="48"/>
      <c r="Q116" s="108"/>
      <c r="R116" s="39"/>
      <c r="S116" s="46"/>
      <c r="T116" s="48"/>
      <c r="U116" s="108"/>
      <c r="V116" s="39"/>
      <c r="W116" s="203">
        <f>C116+G116+K116+O116+S116</f>
        <v>0</v>
      </c>
      <c r="X116" s="204">
        <f>C116*D116+G116*H116+K116*L116+O116*P116+S116*T116</f>
        <v>0</v>
      </c>
      <c r="Y116" s="205">
        <f>C116*E116+G116*I116+K116*M116+O116*Q116+S116*U116</f>
        <v>0</v>
      </c>
      <c r="Z116" s="205">
        <f>(C116*E116/5)+(G116*I116/5)+(K116*M116/5)+(O116*Q116/5)+(S116*U116/5)</f>
        <v>0</v>
      </c>
      <c r="AA116" s="202">
        <f>C116*F116+G116*J116+K116*N116+O116*R116+S116*V116</f>
        <v>0</v>
      </c>
      <c r="AB116" s="202">
        <f>(C116*F116*0.3)+(G116*J116*0.3)+(K116*N116*0.3)+(O116*R116*0.3)+(S116*V116*0.3)</f>
        <v>0</v>
      </c>
      <c r="AC116" s="206">
        <f>X116+Z116+AB116</f>
        <v>0</v>
      </c>
      <c r="AD116" s="207">
        <f>X116+Y116+AA116</f>
        <v>0</v>
      </c>
    </row>
    <row r="117" spans="1:30">
      <c r="B117" s="202" t="s">
        <v>10</v>
      </c>
      <c r="C117" s="46"/>
      <c r="D117" s="48"/>
      <c r="E117" s="108"/>
      <c r="F117" s="39"/>
      <c r="G117" s="46"/>
      <c r="H117" s="48"/>
      <c r="I117" s="108"/>
      <c r="J117" s="39"/>
      <c r="K117" s="46"/>
      <c r="L117" s="48"/>
      <c r="M117" s="108"/>
      <c r="N117" s="39"/>
      <c r="O117" s="46"/>
      <c r="P117" s="48"/>
      <c r="Q117" s="108"/>
      <c r="R117" s="39"/>
      <c r="S117" s="46"/>
      <c r="T117" s="48"/>
      <c r="U117" s="108"/>
      <c r="V117" s="39"/>
      <c r="W117" s="203">
        <f>C117+G117+K117+O117+S117</f>
        <v>0</v>
      </c>
      <c r="X117" s="204">
        <f>C117*D117+G117*H117+K117*L117+O117*P117+S117*T117</f>
        <v>0</v>
      </c>
      <c r="Y117" s="205">
        <f>C117*E117+G117*I117+K117*M117+O117*Q117+S117*U117</f>
        <v>0</v>
      </c>
      <c r="Z117" s="205">
        <f>(C117*E117/5)+(G117*I117/5)+(K117*M117/5)+(O117*Q117/5)+(S117*U117/5)</f>
        <v>0</v>
      </c>
      <c r="AA117" s="202">
        <f>C117*F117+G117*J117+K117*N117+O117*R117+S117*V117</f>
        <v>0</v>
      </c>
      <c r="AB117" s="202">
        <f>(C117*F117*0.3)+(G117*J117*0.3)+(K117*N117*0.3)+(O117*R117*0.3)+(S117*V117*0.3)</f>
        <v>0</v>
      </c>
      <c r="AC117" s="206">
        <f>X117+Z117+AB117</f>
        <v>0</v>
      </c>
      <c r="AD117" s="207">
        <f>X117+Y117+AA117</f>
        <v>0</v>
      </c>
    </row>
    <row r="118" spans="1:30" ht="13.5" thickBot="1">
      <c r="B118" s="202" t="s">
        <v>11</v>
      </c>
      <c r="C118" s="47"/>
      <c r="D118" s="49"/>
      <c r="E118" s="109"/>
      <c r="F118" s="40"/>
      <c r="G118" s="47"/>
      <c r="H118" s="49"/>
      <c r="I118" s="109"/>
      <c r="J118" s="40"/>
      <c r="K118" s="47"/>
      <c r="L118" s="49"/>
      <c r="M118" s="109"/>
      <c r="N118" s="40"/>
      <c r="O118" s="47"/>
      <c r="P118" s="49"/>
      <c r="Q118" s="109"/>
      <c r="R118" s="40"/>
      <c r="S118" s="47"/>
      <c r="T118" s="49"/>
      <c r="U118" s="109"/>
      <c r="V118" s="40"/>
      <c r="W118" s="209">
        <f>C118+G118+K118+O118+S118</f>
        <v>0</v>
      </c>
      <c r="X118" s="210">
        <f>C118*D118+G118*H118+K118*L118+O118*P118+S118*T118</f>
        <v>0</v>
      </c>
      <c r="Y118" s="211">
        <f>C118*E118+G118*I118+K118*M118+O118*Q118+S118*U118</f>
        <v>0</v>
      </c>
      <c r="Z118" s="211">
        <f>(C118*E118/5)+(G118*I118/5)+(K118*M118/5)+(O118*Q118/5)+(S118*U118/5)</f>
        <v>0</v>
      </c>
      <c r="AA118" s="211">
        <f>C118*F118+G118*J118+K118*N118+O118*R118+S118*V118</f>
        <v>0</v>
      </c>
      <c r="AB118" s="211">
        <f>(C118*F118*0.3)+(G118*J118*0.3)+(K118*N118*0.3)+(O118*R118*0.3)+(S118*V118*0.3)</f>
        <v>0</v>
      </c>
      <c r="AC118" s="212">
        <f>X118+Z118+AB118</f>
        <v>0</v>
      </c>
      <c r="AD118" s="207">
        <f>X118+Y118+AA118</f>
        <v>0</v>
      </c>
    </row>
    <row r="119" spans="1:30">
      <c r="C119" s="213">
        <f t="shared" ref="C119:AD119" si="10">SUM(C114:C118)</f>
        <v>0</v>
      </c>
      <c r="D119" s="213">
        <f t="shared" si="10"/>
        <v>0</v>
      </c>
      <c r="E119" s="213">
        <f t="shared" si="10"/>
        <v>0</v>
      </c>
      <c r="F119" s="213">
        <f t="shared" si="10"/>
        <v>0</v>
      </c>
      <c r="G119" s="213">
        <f t="shared" si="10"/>
        <v>0</v>
      </c>
      <c r="H119" s="213">
        <f t="shared" si="10"/>
        <v>0</v>
      </c>
      <c r="I119" s="213">
        <f t="shared" si="10"/>
        <v>0</v>
      </c>
      <c r="J119" s="213">
        <f t="shared" si="10"/>
        <v>0</v>
      </c>
      <c r="K119" s="213">
        <f t="shared" si="10"/>
        <v>0</v>
      </c>
      <c r="L119" s="213">
        <f t="shared" si="10"/>
        <v>0</v>
      </c>
      <c r="M119" s="213">
        <f t="shared" si="10"/>
        <v>0</v>
      </c>
      <c r="N119" s="213">
        <f t="shared" si="10"/>
        <v>0</v>
      </c>
      <c r="O119" s="213">
        <f t="shared" si="10"/>
        <v>0</v>
      </c>
      <c r="P119" s="213">
        <f t="shared" si="10"/>
        <v>0</v>
      </c>
      <c r="Q119" s="213">
        <f t="shared" si="10"/>
        <v>0</v>
      </c>
      <c r="R119" s="213">
        <f t="shared" si="10"/>
        <v>0</v>
      </c>
      <c r="S119" s="213">
        <f t="shared" si="10"/>
        <v>0</v>
      </c>
      <c r="T119" s="213">
        <f t="shared" si="10"/>
        <v>0</v>
      </c>
      <c r="U119" s="213">
        <f t="shared" si="10"/>
        <v>0</v>
      </c>
      <c r="V119" s="213">
        <f t="shared" si="10"/>
        <v>0</v>
      </c>
      <c r="W119" s="214">
        <f t="shared" si="10"/>
        <v>0</v>
      </c>
      <c r="X119" s="214">
        <f t="shared" si="10"/>
        <v>0</v>
      </c>
      <c r="Y119" s="214">
        <f t="shared" si="10"/>
        <v>0</v>
      </c>
      <c r="Z119" s="214">
        <f t="shared" si="10"/>
        <v>0</v>
      </c>
      <c r="AA119" s="214">
        <f>SUM(AA114:AA118)</f>
        <v>0</v>
      </c>
      <c r="AB119" s="214">
        <f t="shared" si="10"/>
        <v>0</v>
      </c>
      <c r="AC119" s="214">
        <f t="shared" si="10"/>
        <v>0</v>
      </c>
      <c r="AD119" s="207">
        <f t="shared" si="10"/>
        <v>0</v>
      </c>
    </row>
    <row r="123" spans="1:30" s="216" customFormat="1" hidden="1">
      <c r="A123" s="278" t="s">
        <v>12</v>
      </c>
      <c r="B123" s="278"/>
    </row>
    <row r="124" spans="1:30" s="216" customFormat="1" ht="10.5" hidden="1" customHeight="1" thickBot="1">
      <c r="A124" s="217"/>
    </row>
    <row r="125" spans="1:30" s="216" customFormat="1" hidden="1">
      <c r="A125" s="217"/>
      <c r="C125" s="279">
        <f>C112</f>
        <v>2014</v>
      </c>
      <c r="D125" s="280"/>
      <c r="E125" s="280"/>
      <c r="F125" s="281"/>
      <c r="G125" s="279">
        <f>G13</f>
        <v>2015</v>
      </c>
      <c r="H125" s="280"/>
      <c r="I125" s="280"/>
      <c r="J125" s="281"/>
      <c r="K125" s="279">
        <f>K13</f>
        <v>2016</v>
      </c>
      <c r="L125" s="280"/>
      <c r="M125" s="280"/>
      <c r="N125" s="281"/>
      <c r="O125" s="279">
        <f>O13</f>
        <v>2017</v>
      </c>
      <c r="P125" s="280"/>
      <c r="Q125" s="280"/>
      <c r="R125" s="281"/>
      <c r="S125" s="279">
        <f>S13</f>
        <v>2018</v>
      </c>
      <c r="T125" s="280"/>
      <c r="U125" s="280"/>
      <c r="V125" s="281"/>
      <c r="W125" s="275" t="s">
        <v>12</v>
      </c>
      <c r="X125" s="276"/>
      <c r="Y125" s="276"/>
      <c r="Z125" s="276"/>
      <c r="AA125" s="276"/>
      <c r="AB125" s="276"/>
      <c r="AC125" s="277"/>
    </row>
    <row r="126" spans="1:30" s="218" customFormat="1" ht="51" hidden="1">
      <c r="B126" s="219" t="s">
        <v>1</v>
      </c>
      <c r="C126" s="220" t="s">
        <v>2</v>
      </c>
      <c r="D126" s="221" t="s">
        <v>27</v>
      </c>
      <c r="E126" s="221" t="s">
        <v>28</v>
      </c>
      <c r="F126" s="222" t="s">
        <v>96</v>
      </c>
      <c r="G126" s="220" t="s">
        <v>2</v>
      </c>
      <c r="H126" s="221" t="s">
        <v>27</v>
      </c>
      <c r="I126" s="221" t="s">
        <v>28</v>
      </c>
      <c r="J126" s="222" t="s">
        <v>96</v>
      </c>
      <c r="K126" s="220" t="s">
        <v>2</v>
      </c>
      <c r="L126" s="221" t="s">
        <v>27</v>
      </c>
      <c r="M126" s="221" t="s">
        <v>28</v>
      </c>
      <c r="N126" s="222" t="s">
        <v>96</v>
      </c>
      <c r="O126" s="220" t="s">
        <v>2</v>
      </c>
      <c r="P126" s="221" t="s">
        <v>27</v>
      </c>
      <c r="Q126" s="221" t="s">
        <v>28</v>
      </c>
      <c r="R126" s="222" t="s">
        <v>96</v>
      </c>
      <c r="S126" s="220" t="s">
        <v>2</v>
      </c>
      <c r="T126" s="221" t="s">
        <v>27</v>
      </c>
      <c r="U126" s="221" t="s">
        <v>28</v>
      </c>
      <c r="V126" s="222" t="s">
        <v>96</v>
      </c>
      <c r="W126" s="223" t="s">
        <v>6</v>
      </c>
      <c r="X126" s="221" t="s">
        <v>4</v>
      </c>
      <c r="Y126" s="221" t="s">
        <v>22</v>
      </c>
      <c r="Z126" s="224" t="s">
        <v>23</v>
      </c>
      <c r="AA126" s="225" t="s">
        <v>94</v>
      </c>
      <c r="AB126" s="225" t="s">
        <v>93</v>
      </c>
      <c r="AC126" s="226" t="s">
        <v>5</v>
      </c>
      <c r="AD126" s="226" t="s">
        <v>114</v>
      </c>
    </row>
    <row r="127" spans="1:30" s="216" customFormat="1" hidden="1">
      <c r="B127" s="227" t="s">
        <v>7</v>
      </c>
      <c r="C127" s="228">
        <f>C15+C26+C37+C48+C59+C70+C81+C92+C103+C114</f>
        <v>0</v>
      </c>
      <c r="D127" s="229">
        <f>C15*D15+C26*D26+C37*D37+C48*D48+C59*D59+C70*D70+C81*D81+C92*D92+C103*D103+C114*D114</f>
        <v>0</v>
      </c>
      <c r="E127" s="229">
        <f>C15*E15+C26*E26+C37*E37+C48*E48+C59*E59+C70*E70+C81*E81+C92*E92+C103*E103+C114*E114</f>
        <v>0</v>
      </c>
      <c r="F127" s="230">
        <f>C15*F15+C26*F26+C37*F37+C48*F48+C59*F59+C70*F70+C81*F81+C92*F92+C103*F103+C114*F114</f>
        <v>0</v>
      </c>
      <c r="G127" s="228">
        <f>G15+G26+G37+G48+G59+G70+G81+G92+G103+G114</f>
        <v>0</v>
      </c>
      <c r="H127" s="229">
        <f>G15*H15+G26*H26+G37*H37+G48*H48+G59*H59+G70*H70+G81*H81+G92*H92+G103*H103+G114*H114</f>
        <v>0</v>
      </c>
      <c r="I127" s="229">
        <f>G15*I15+G26*I26+G37*I37+G48*I48+G59*I59+G70*I70+G81*I81+G92*I92+G103*I103+G114*I114</f>
        <v>0</v>
      </c>
      <c r="J127" s="230">
        <f>G15*J15+G26*J26+G37*J37+G48*J48+G59*J59+G70*J70+G81*J81+G92*J92+G103*J103+G114*J114</f>
        <v>0</v>
      </c>
      <c r="K127" s="228">
        <f>K15+K26+K37+K48+K59+K70+K81+K92+K103+K114</f>
        <v>0</v>
      </c>
      <c r="L127" s="229">
        <f>K15*L15+K26*L26+K37*L37+K48*L48+K59*L59+K70*L70+K81*L81+K92*L92+K103*L103+K114*L114</f>
        <v>0</v>
      </c>
      <c r="M127" s="229">
        <f>K15*M15+K26*M26+K37*M37+K48*M48+K59*M59+K70*M70+K81*M81+K92*M92+K103*M103+K114*M114</f>
        <v>0</v>
      </c>
      <c r="N127" s="230">
        <f>K15*N15+K26*N26+K37*N37+K48*N48+K59*N59+K70*N70+K81*N81+K92*N92+K103*N103+K114*N114</f>
        <v>0</v>
      </c>
      <c r="O127" s="228">
        <f>O15+O26+O37+O48+O59+O70+O81+O92+O103+O114</f>
        <v>0</v>
      </c>
      <c r="P127" s="229">
        <f>O15*P15+O26*P26+O37*P37+O48*P48+O59*P59+O70*P70+O81*P81+O92*P92+O103*P103+O114*P114</f>
        <v>0</v>
      </c>
      <c r="Q127" s="229">
        <f>O15*Q15+O26*Q26+O37*Q37+O48*Q48+O59*Q59+O70*Q70+O81*Q81+O92*Q92+O103*Q103+O114*Q114</f>
        <v>0</v>
      </c>
      <c r="R127" s="230">
        <f>O15*R15+O26*R26+O37*R37+O48*R48+O59*R59+O70*R70+O81*R81+O92*R92+O103*R103+O114*R114</f>
        <v>0</v>
      </c>
      <c r="S127" s="228">
        <f>S15+S26+S37+S48+S59+S70+S81+S92+S103+S114</f>
        <v>0</v>
      </c>
      <c r="T127" s="229">
        <f>S15*T15+S26*T26+S37*T37+S48*T48+S59*T59+S70*T70+S81*T81+S92*T92+S103*T103+S114*T114</f>
        <v>0</v>
      </c>
      <c r="U127" s="229">
        <f>S15*U15+S26*U26+S37*U37+S48*U48+S59*U59+S70*U70+S81*U81+S92*U92+S103*U103+S114*U114</f>
        <v>0</v>
      </c>
      <c r="V127" s="230">
        <f>S15*V15+S26*V26+S37*V37+S48*V48+S59*V59+S70*V70+S81*V81+S92*V92+S103*V103+S114*V114</f>
        <v>0</v>
      </c>
      <c r="W127" s="228">
        <f t="shared" ref="W127:AC131" si="11">W15+W26+W37+W48+W59+W70+W81+W92+W103+W114</f>
        <v>0</v>
      </c>
      <c r="X127" s="229">
        <f t="shared" si="11"/>
        <v>0</v>
      </c>
      <c r="Y127" s="229">
        <f t="shared" si="11"/>
        <v>0</v>
      </c>
      <c r="Z127" s="227">
        <f t="shared" si="11"/>
        <v>0</v>
      </c>
      <c r="AA127" s="227">
        <f t="shared" ref="AA127:AB131" si="12">AA15+AA26+AA37+AA48+AA59+AA70+AA81+AA92+AA103+AA114</f>
        <v>0</v>
      </c>
      <c r="AB127" s="227">
        <f t="shared" si="12"/>
        <v>0</v>
      </c>
      <c r="AC127" s="231">
        <f t="shared" si="11"/>
        <v>0</v>
      </c>
      <c r="AD127" s="231">
        <f>AD15+AD26+AD37+AD48+AD59+AD70+AD81+AD92+AD103+AD114</f>
        <v>0</v>
      </c>
    </row>
    <row r="128" spans="1:30" s="216" customFormat="1" hidden="1">
      <c r="B128" s="227" t="s">
        <v>8</v>
      </c>
      <c r="C128" s="228">
        <f>C16+C27+C38+C49+C60+C71+C82+C93+C104+C115</f>
        <v>0</v>
      </c>
      <c r="D128" s="229">
        <f>C16*D16+C27*D27+C38*D38+C49*D49+C60*D60+C71*D71+C82*D82+C93*D93+C104*D104+C115*D115</f>
        <v>0</v>
      </c>
      <c r="E128" s="229">
        <f>C16*E16+C27*E27+C38*E38+C49*E49+C60*E60+C71*E71+C82*E82+C93*E93+C104*E104+C115*E115</f>
        <v>0</v>
      </c>
      <c r="F128" s="230">
        <f>C16*F16+C27*F27+C38*F38+C49*F49+C60*F60+C71*F71+C82*F82+C93*F93+C104*F104+C115*F115</f>
        <v>0</v>
      </c>
      <c r="G128" s="228">
        <f>G16+G27+G38+G49+G60+G71+G82+G93+G104+G115</f>
        <v>0</v>
      </c>
      <c r="H128" s="229">
        <f>G16*H16+G27*H27+G38*H38+G49*H49+G60*H60+G71*H71+G82*H82+G93*H93+G104*H104+G115*H115</f>
        <v>0</v>
      </c>
      <c r="I128" s="229">
        <f>G16*I16+G27*I27+G38*I38+G49*I49+G60*I60+G71*I71+G82*I82+G93*I93+G104*I104+G115*I115</f>
        <v>0</v>
      </c>
      <c r="J128" s="230">
        <f>G16*J16+G27*J27+G38*J38+G49*J49+G60*J60+G71*J71+G82*J82+G93*J93+G104*J104+G115*J115</f>
        <v>0</v>
      </c>
      <c r="K128" s="228">
        <f>K16+K27+K38+K49+K60+K71+K82+K93+K104+K115</f>
        <v>0</v>
      </c>
      <c r="L128" s="229">
        <f>K16*L16+K27*L27+K38*L38+K49*L49+K60*L60+K71*L71+K82*L82+K93*L93+K104*L104+K115*L115</f>
        <v>0</v>
      </c>
      <c r="M128" s="229">
        <f>K16*M16+K27*M27+K38*M38+K49*M49+K60*M60+K71*M71+K82*M82+K93*M93+K104*M104+K115*M115</f>
        <v>0</v>
      </c>
      <c r="N128" s="230">
        <f>K16*N16+K27*N27+K38*N38+K49*N49+K60*N60+K71*N71+K82*N82+K93*N93+K104*N104+K115*N115</f>
        <v>0</v>
      </c>
      <c r="O128" s="228">
        <f>O16+O27+O38+O49+O60+O71+O82+O93+O104+O115</f>
        <v>0</v>
      </c>
      <c r="P128" s="229">
        <f>O16*P16+O27*P27+O38*P38+O49*P49+O60*P60+O71*P71+O82*P82+O93*P93+O104*P104+O115*P115</f>
        <v>0</v>
      </c>
      <c r="Q128" s="229">
        <f>O16*Q16+O27*Q27+O38*Q38+O49*Q49+O60*Q60+O71*Q71+O82*Q82+O93*Q93+O104*Q104+O115*Q115</f>
        <v>0</v>
      </c>
      <c r="R128" s="230">
        <f>O16*R16+O27*R27+O38*R38+O49*R49+O60*R60+O71*R71+O82*R82+O93*R93+O104*R104+O115*R115</f>
        <v>0</v>
      </c>
      <c r="S128" s="228">
        <f>S16+S27+S38+S49+S60+S71+S82+S93+S104+S115</f>
        <v>0</v>
      </c>
      <c r="T128" s="229">
        <f>S16*T16+S27*T27+S38*T38+S49*T49+S60*T60+S71*T71+S82*T82+S93*T93+S104*T104+S115*T115</f>
        <v>0</v>
      </c>
      <c r="U128" s="229">
        <f>S16*U16+S27*U27+S38*U38+S49*U49+S60*U60+S71*U71+S82*U82+S93*U93+S104*U104+S115*U115</f>
        <v>0</v>
      </c>
      <c r="V128" s="230">
        <f>S16*V16+S27*V27+S38*V38+S49*V49+S60*V60+S71*V71+S82*V82+S93*V93+S104*V104+S115*V115</f>
        <v>0</v>
      </c>
      <c r="W128" s="228">
        <f t="shared" si="11"/>
        <v>0</v>
      </c>
      <c r="X128" s="229">
        <f t="shared" si="11"/>
        <v>0</v>
      </c>
      <c r="Y128" s="229">
        <f t="shared" si="11"/>
        <v>0</v>
      </c>
      <c r="Z128" s="227">
        <f t="shared" si="11"/>
        <v>0</v>
      </c>
      <c r="AA128" s="227">
        <f t="shared" si="12"/>
        <v>0</v>
      </c>
      <c r="AB128" s="227">
        <f t="shared" si="12"/>
        <v>0</v>
      </c>
      <c r="AC128" s="231">
        <f t="shared" si="11"/>
        <v>0</v>
      </c>
      <c r="AD128" s="231">
        <f>AD16+AD27+AD38+AD49+AD60+AD71+AD82+AD93+AD104+AD115</f>
        <v>0</v>
      </c>
    </row>
    <row r="129" spans="2:30" s="216" customFormat="1" hidden="1">
      <c r="B129" s="227" t="s">
        <v>9</v>
      </c>
      <c r="C129" s="228">
        <f>C17+C28+C39+C50+C61+C72+C83+C94+C105+C116</f>
        <v>0</v>
      </c>
      <c r="D129" s="229">
        <f>C17*D17+C28*D28+C39*D39+C50*D50+C61*D61+C72*D72+C83*D83+C94*D94+C105*D105+C116*D116</f>
        <v>0</v>
      </c>
      <c r="E129" s="229">
        <f>C17*E17+C28*E28+C39*E39+C50*E50+C61*E61+C72*E72+C83*E83+C94*E94+C105*E105+C116*E116</f>
        <v>0</v>
      </c>
      <c r="F129" s="230">
        <f>C17*F17+C28*F28+C39*F39+C50*F50+C61*F61+C72*F72+C83*F83+C94*F94+C105*F105+C116*F116</f>
        <v>0</v>
      </c>
      <c r="G129" s="228">
        <f>G17+G28+G39+G50+G61+G72+G83+G94+G105+G116</f>
        <v>0</v>
      </c>
      <c r="H129" s="229">
        <f>G17*H17+G28*H28+G39*H39+G50*H50+G61*H61+G72*H72+G83*H83+G94*H94+G105*H105+G116*H116</f>
        <v>0</v>
      </c>
      <c r="I129" s="229">
        <f>G17*I17+G28*I28+G39*I39+G50*I50+G61*I61+G72*I72+G83*I83+G94*I94+G105*I105+G116*I116</f>
        <v>0</v>
      </c>
      <c r="J129" s="230">
        <f>G17*J17+G28*J28+G39*J39+G50*J50+G61*J61+G72*J72+G83*J83+G94*J94+G105*J105+G116*J116</f>
        <v>0</v>
      </c>
      <c r="K129" s="228">
        <f>K17+K28+K39+K50+K61+K72+K83+K94+K105+K116</f>
        <v>0</v>
      </c>
      <c r="L129" s="229">
        <f>K17*L17+K28*L28+K39*L39+K50*L50+K61*L61+K72*L72+K83*L83+K94*L94+K105*L105+K116*L116</f>
        <v>0</v>
      </c>
      <c r="M129" s="229">
        <f>K17*M17+K28*M28+K39*M39+K50*M50+K61*M61+K72*M72+K83*M83+K94*M94+K105*M105+K116*M116</f>
        <v>0</v>
      </c>
      <c r="N129" s="230">
        <f>K17*N17+K28*N28+K39*N39+K50*N50+K61*N61+K72*N72+K83*N83+K94*N94+K105*N105+K116*N116</f>
        <v>0</v>
      </c>
      <c r="O129" s="228">
        <f>O17+O28+O39+O50+O61+O72+O83+O94+O105+O116</f>
        <v>0</v>
      </c>
      <c r="P129" s="229">
        <f>O17*P17+O28*P28+O39*P39+O50*P50+O61*P61+O72*P72+O83*P83+O94*P94+O105*P105+O116*P116</f>
        <v>0</v>
      </c>
      <c r="Q129" s="229">
        <f>O17*Q17+O28*Q28+O39*Q39+O50*Q50+O61*Q61+O72*Q72+O83*Q83+O94*Q94+O105*Q105+O116*Q116</f>
        <v>0</v>
      </c>
      <c r="R129" s="230">
        <f>O17*R17+O28*R28+O39*R39+O50*R50+O61*R61+O72*R72+O83*R83+O94*R94+O105*R105+O116*R116</f>
        <v>0</v>
      </c>
      <c r="S129" s="228">
        <f>S17+S28+S39+S50+S61+S72+S83+S94+S105+S116</f>
        <v>0</v>
      </c>
      <c r="T129" s="229">
        <f>S17*T17+S28*T28+S39*T39+S50*T50+S61*T61+S72*T72+S83*T83+S94*T94+S105*T105+S116*T116</f>
        <v>0</v>
      </c>
      <c r="U129" s="229">
        <f>S17*U17+S28*U28+S39*U39+S50*U50+S61*U61+S72*U72+S83*U83+S94*U94+S105*U105+S116*U116</f>
        <v>0</v>
      </c>
      <c r="V129" s="230">
        <f>S17*V17+S28*V28+S39*V39+S50*V50+S61*V61+S72*V72+S83*V83+S94*V94+S105*V105+S116*V116</f>
        <v>0</v>
      </c>
      <c r="W129" s="228">
        <f t="shared" si="11"/>
        <v>0</v>
      </c>
      <c r="X129" s="229">
        <f t="shared" si="11"/>
        <v>0</v>
      </c>
      <c r="Y129" s="229">
        <f t="shared" si="11"/>
        <v>0</v>
      </c>
      <c r="Z129" s="227">
        <f t="shared" si="11"/>
        <v>0</v>
      </c>
      <c r="AA129" s="227">
        <f t="shared" si="12"/>
        <v>0</v>
      </c>
      <c r="AB129" s="227">
        <f t="shared" si="12"/>
        <v>0</v>
      </c>
      <c r="AC129" s="231">
        <f t="shared" si="11"/>
        <v>0</v>
      </c>
      <c r="AD129" s="231">
        <f>AD17+AD28+AD39+AD50+AD61+AD72+AD83+AD94+AD105+AD116</f>
        <v>0</v>
      </c>
    </row>
    <row r="130" spans="2:30" s="216" customFormat="1" hidden="1">
      <c r="B130" s="227" t="s">
        <v>10</v>
      </c>
      <c r="C130" s="228">
        <f>C18+C29+C40+C51+C62+C73+C84+C95+C106+C117</f>
        <v>0</v>
      </c>
      <c r="D130" s="229">
        <f>C18*D18+C29*D29+C40*D40+C51*D51+C62*D62+C73*D73+C84*D84+C95*D95+C106*D106+C117*D117</f>
        <v>0</v>
      </c>
      <c r="E130" s="229">
        <f>C18*E18+C29*E29+C40*E40+C51*E51+C62*E62+C73*E73+C84*E84+C95*E95+C106*E106+C117*E117</f>
        <v>0</v>
      </c>
      <c r="F130" s="230">
        <f>C18*F18+C29*F29+C40*F40+C51*F51+C62*F62+C73*F73+C84*F84+C95*F95+C106*F106+C117*F117</f>
        <v>0</v>
      </c>
      <c r="G130" s="228">
        <f>G18+G29+G40+G51+G62+G73+G84+G95+G106+G117</f>
        <v>0</v>
      </c>
      <c r="H130" s="229">
        <f>G18*H18+G29*H29+G40*H40+G51*H51+G62*H62+G73*H73+G84*H84+G95*H95+G106*H106+G117*H117</f>
        <v>0</v>
      </c>
      <c r="I130" s="229">
        <f>G18*I18+G29*I29+G40*I40+G51*I51+G62*I62+G73*I73+G84*I84+G95*I95+G106*I106+G117*I117</f>
        <v>0</v>
      </c>
      <c r="J130" s="230">
        <f>G18*J18+G29*J29+G40*J40+G51*J51+G62*J62+G73*J73+G84*J84+G95*J95+G106*J106+G117*J117</f>
        <v>0</v>
      </c>
      <c r="K130" s="228">
        <f>K18+K29+K40+K51+K62+K73+K84+K95+K106+K117</f>
        <v>0</v>
      </c>
      <c r="L130" s="229">
        <f>K18*L18+K29*L29+K40*L40+K51*L51+K62*L62+K73*L73+K84*L84+K95*L95+K106*L106+K117*L117</f>
        <v>0</v>
      </c>
      <c r="M130" s="229">
        <f>K18*M18+K29*M29+K40*M40+K51*M51+K62*M62+K73*M73+K84*M84+K95*M95+K106*M106+K117*M117</f>
        <v>0</v>
      </c>
      <c r="N130" s="230">
        <f>K18*N18+K29*N29+K40*N40+K51*N51+K62*N62+K73*N73+K84*N84+K95*N95+K106*N106+K117*N117</f>
        <v>0</v>
      </c>
      <c r="O130" s="228">
        <f>O18+O29+O40+O51+O62+O73+O84+O95+O106+O117</f>
        <v>0</v>
      </c>
      <c r="P130" s="229">
        <f>O18*P18+O29*P29+O40*P40+O51*P51+O62*P62+O73*P73+O84*P84+O95*P95+O106*P106+O117*P117</f>
        <v>0</v>
      </c>
      <c r="Q130" s="229">
        <f>O18*Q18+O29*Q29+O40*Q40+O51*Q51+O62*Q62+O73*Q73+O84*Q84+O95*Q95+O106*Q106+O117*Q117</f>
        <v>0</v>
      </c>
      <c r="R130" s="230">
        <f>O18*R18+O29*R29+O40*R40+O51*R51+O62*R62+O73*R73+O84*R84+O95*R95+O106*R106+O117*R117</f>
        <v>0</v>
      </c>
      <c r="S130" s="228">
        <f>S18+S29+S40+S51+S62+S73+S84+S95+S106+S117</f>
        <v>0</v>
      </c>
      <c r="T130" s="229">
        <f>S18*T18+S29*T29+S40*T40+S51*T51+S62*T62+S73*T73+S84*T84+S95*T95+S106*T106+S117*T117</f>
        <v>0</v>
      </c>
      <c r="U130" s="229">
        <f>S18*U18+S29*U29+S40*U40+S51*U51+S62*U62+S73*U73+S84*U84+S95*U95+S106*U106+S117*U117</f>
        <v>0</v>
      </c>
      <c r="V130" s="230">
        <f>S18*V18+S29*V29+S40*V40+S51*V51+S62*V62+S73*V73+S84*V84+S95*V95+S106*V106+S117*V117</f>
        <v>0</v>
      </c>
      <c r="W130" s="228">
        <f t="shared" si="11"/>
        <v>0</v>
      </c>
      <c r="X130" s="229">
        <f t="shared" si="11"/>
        <v>0</v>
      </c>
      <c r="Y130" s="229">
        <f t="shared" si="11"/>
        <v>0</v>
      </c>
      <c r="Z130" s="227">
        <f t="shared" si="11"/>
        <v>0</v>
      </c>
      <c r="AA130" s="227">
        <f t="shared" si="12"/>
        <v>0</v>
      </c>
      <c r="AB130" s="227">
        <f t="shared" si="12"/>
        <v>0</v>
      </c>
      <c r="AC130" s="231">
        <f t="shared" si="11"/>
        <v>0</v>
      </c>
      <c r="AD130" s="231">
        <f>AD18+AD29+AD40+AD51+AD62+AD73+AD84+AD95+AD106+AD117</f>
        <v>0</v>
      </c>
    </row>
    <row r="131" spans="2:30" s="216" customFormat="1" ht="13.5" hidden="1" thickBot="1">
      <c r="B131" s="227" t="s">
        <v>11</v>
      </c>
      <c r="C131" s="232">
        <f>C19+C30+C41+C52+C63+C74+C85+C96+C107+C118</f>
        <v>0</v>
      </c>
      <c r="D131" s="233">
        <f>C19*D19+C30*D30+C41*D41+C52*D52+C63*D63+C74*D74+C85*D85+C96*D96+C107*D107+C118*D118</f>
        <v>0</v>
      </c>
      <c r="E131" s="233">
        <f>C19*E19+C30*E30+C41*E41+C52*E52+C63*E63+C74*E74+C85*E85+C96*E96+C107*E107+C118*E118</f>
        <v>0</v>
      </c>
      <c r="F131" s="234">
        <f>C19*F19+C30*F30+C41*F41+C52*F52+C63*F63+C74*F74+C85*F85+C96*F96+C107*F107+C118*F118</f>
        <v>0</v>
      </c>
      <c r="G131" s="232">
        <f>G19+G30+G41+G52+G63+G74+G85+G96+G107+G118</f>
        <v>0</v>
      </c>
      <c r="H131" s="233">
        <f>G19*H19+G30*H30+G41*H41+G52*H52+G63*H63+G74*H74+G85*H85+G96*H96+G107*H107+G118*H118</f>
        <v>0</v>
      </c>
      <c r="I131" s="233">
        <f>G19*I19+G30*I30+G41*I41+G52*I52+G63*I63+G74*I74+G85*I85+G96*I96+G107*I107+G118*I118</f>
        <v>0</v>
      </c>
      <c r="J131" s="234">
        <f>G19*J19+G30*J30+G41*J41+G52*J52+G63*J63+G74*J74+G85*J85+G96*J96+G107*J107+G118*J118</f>
        <v>0</v>
      </c>
      <c r="K131" s="232">
        <f>K19+K30+K41+K52+K63+K74+K85+K96+K107+K118</f>
        <v>0</v>
      </c>
      <c r="L131" s="233">
        <f>K19*L19+K30*L30+K41*L41+K52*L52+K63*L63+K74*L74+K85*L85+K96*L96+K107*L107+K118*L118</f>
        <v>0</v>
      </c>
      <c r="M131" s="233">
        <f>K19*M19+K30*M30+K41*M41+K52*M52+K63*M63+K74*M74+K85*M85+K96*M96+K107*M107+K118*M118</f>
        <v>0</v>
      </c>
      <c r="N131" s="234">
        <f>K19*N19+K30*N30+K41*N41+K52*N52+K63*N63+K74*N74+K85*N85+K96*N96+K107*N107+K118*N118</f>
        <v>0</v>
      </c>
      <c r="O131" s="232">
        <f>O19+O30+O41+O52+O63+O74+O85+O96+O107+O118</f>
        <v>0</v>
      </c>
      <c r="P131" s="233">
        <f>O19*P19+O30*P30+O41*P41+O52*P52+O63*P63+O74*P74+O85*P85+O96*P96+O107*P107+O118*P118</f>
        <v>0</v>
      </c>
      <c r="Q131" s="233">
        <f>O19*Q19+O30*Q30+O41*Q41+O52*Q52+O63*Q63+O74*Q74+O85*Q85+O96*Q96+O107*Q107+O118*Q118</f>
        <v>0</v>
      </c>
      <c r="R131" s="234">
        <f>O19*R19+O30*R30+O41*R41+O52*R52+O63*R63+O74*R74+O85*R85+O96*R96+O107*R107+O118*R118</f>
        <v>0</v>
      </c>
      <c r="S131" s="232">
        <f>S19+S30+S41+S52+S63+S74+S85+S96+S107+S118</f>
        <v>0</v>
      </c>
      <c r="T131" s="233">
        <f>S19*T19+S30*T30+S41*T41+S52*T52+S63*T63+S74*T74+S85*T85+S96*T96+S107*T107+S118*T118</f>
        <v>0</v>
      </c>
      <c r="U131" s="233">
        <f>S19*U19+S30*U30+S41*U41+S52*U52+S63*U63+S74*U74+S85*U85+S96*U96+S107*U107+S118*U118</f>
        <v>0</v>
      </c>
      <c r="V131" s="234">
        <f>S19*V19+S30*V30+S41*V41+S52*V52+S63*V63+S74*V74+S85*V85+S96*V96+S107*V107+S118*V118</f>
        <v>0</v>
      </c>
      <c r="W131" s="232">
        <f t="shared" si="11"/>
        <v>0</v>
      </c>
      <c r="X131" s="233">
        <f t="shared" si="11"/>
        <v>0</v>
      </c>
      <c r="Y131" s="233">
        <f t="shared" si="11"/>
        <v>0</v>
      </c>
      <c r="Z131" s="235">
        <f t="shared" si="11"/>
        <v>0</v>
      </c>
      <c r="AA131" s="235">
        <f t="shared" si="12"/>
        <v>0</v>
      </c>
      <c r="AB131" s="235">
        <f t="shared" si="12"/>
        <v>0</v>
      </c>
      <c r="AC131" s="236">
        <f t="shared" si="11"/>
        <v>0</v>
      </c>
      <c r="AD131" s="236">
        <f>AD19+AD30+AD41+AD52+AD63+AD74+AD85+AD96+AD107+AD118</f>
        <v>0</v>
      </c>
    </row>
    <row r="132" spans="2:30" s="216" customFormat="1" hidden="1">
      <c r="C132" s="237">
        <f t="shared" ref="C132:AD132" si="13">SUM(C127:C131)</f>
        <v>0</v>
      </c>
      <c r="D132" s="237">
        <f t="shared" si="13"/>
        <v>0</v>
      </c>
      <c r="E132" s="237">
        <f t="shared" si="13"/>
        <v>0</v>
      </c>
      <c r="F132" s="237">
        <f t="shared" si="13"/>
        <v>0</v>
      </c>
      <c r="G132" s="237">
        <f t="shared" si="13"/>
        <v>0</v>
      </c>
      <c r="H132" s="237">
        <f t="shared" si="13"/>
        <v>0</v>
      </c>
      <c r="I132" s="238">
        <f t="shared" si="13"/>
        <v>0</v>
      </c>
      <c r="J132" s="239">
        <f t="shared" si="13"/>
        <v>0</v>
      </c>
      <c r="K132" s="237">
        <f t="shared" si="13"/>
        <v>0</v>
      </c>
      <c r="L132" s="237">
        <f t="shared" si="13"/>
        <v>0</v>
      </c>
      <c r="M132" s="237">
        <f t="shared" si="13"/>
        <v>0</v>
      </c>
      <c r="N132" s="237">
        <f t="shared" si="13"/>
        <v>0</v>
      </c>
      <c r="O132" s="237">
        <f t="shared" si="13"/>
        <v>0</v>
      </c>
      <c r="P132" s="237">
        <f t="shared" si="13"/>
        <v>0</v>
      </c>
      <c r="Q132" s="237">
        <f t="shared" si="13"/>
        <v>0</v>
      </c>
      <c r="R132" s="237">
        <f t="shared" si="13"/>
        <v>0</v>
      </c>
      <c r="S132" s="237">
        <f t="shared" si="13"/>
        <v>0</v>
      </c>
      <c r="T132" s="237">
        <f t="shared" si="13"/>
        <v>0</v>
      </c>
      <c r="U132" s="237">
        <f t="shared" si="13"/>
        <v>0</v>
      </c>
      <c r="V132" s="237">
        <f t="shared" si="13"/>
        <v>0</v>
      </c>
      <c r="W132" s="216">
        <f t="shared" si="13"/>
        <v>0</v>
      </c>
      <c r="X132" s="216">
        <f t="shared" si="13"/>
        <v>0</v>
      </c>
      <c r="Y132" s="216">
        <f t="shared" si="13"/>
        <v>0</v>
      </c>
      <c r="Z132" s="216">
        <f t="shared" si="13"/>
        <v>0</v>
      </c>
      <c r="AA132" s="240">
        <f>SUM(AA127:AA131)</f>
        <v>0</v>
      </c>
      <c r="AB132" s="240">
        <f>SUM(AB127:AB131)</f>
        <v>0</v>
      </c>
      <c r="AC132" s="241">
        <f t="shared" si="13"/>
        <v>0</v>
      </c>
      <c r="AD132" s="241">
        <f t="shared" si="13"/>
        <v>0</v>
      </c>
    </row>
  </sheetData>
  <sheetProtection password="DA7D" sheet="1" objects="1" scenarios="1"/>
  <mergeCells count="86">
    <mergeCell ref="B3:C3"/>
    <mergeCell ref="B4:C4"/>
    <mergeCell ref="D4:G4"/>
    <mergeCell ref="K13:N13"/>
    <mergeCell ref="D3:G3"/>
    <mergeCell ref="C13:F13"/>
    <mergeCell ref="G13:J13"/>
    <mergeCell ref="C9:M9"/>
    <mergeCell ref="I4:J4"/>
    <mergeCell ref="A11:B11"/>
    <mergeCell ref="I3:J3"/>
    <mergeCell ref="K3:AC3"/>
    <mergeCell ref="W13:AC13"/>
    <mergeCell ref="K4:AC4"/>
    <mergeCell ref="S13:V13"/>
    <mergeCell ref="O13:R13"/>
    <mergeCell ref="W125:AC125"/>
    <mergeCell ref="A123:B123"/>
    <mergeCell ref="S125:V125"/>
    <mergeCell ref="O125:R125"/>
    <mergeCell ref="K125:N125"/>
    <mergeCell ref="G125:J125"/>
    <mergeCell ref="C125:F125"/>
    <mergeCell ref="A88:B88"/>
    <mergeCell ref="K90:N90"/>
    <mergeCell ref="C90:F90"/>
    <mergeCell ref="S35:V35"/>
    <mergeCell ref="O35:R35"/>
    <mergeCell ref="K35:N35"/>
    <mergeCell ref="A77:B77"/>
    <mergeCell ref="A66:B66"/>
    <mergeCell ref="C57:F57"/>
    <mergeCell ref="K68:N68"/>
    <mergeCell ref="K57:N57"/>
    <mergeCell ref="O68:R68"/>
    <mergeCell ref="G46:J46"/>
    <mergeCell ref="K46:N46"/>
    <mergeCell ref="S46:V46"/>
    <mergeCell ref="O46:R46"/>
    <mergeCell ref="K112:N112"/>
    <mergeCell ref="O24:R24"/>
    <mergeCell ref="S24:V24"/>
    <mergeCell ref="O112:R112"/>
    <mergeCell ref="W79:AC79"/>
    <mergeCell ref="O90:R90"/>
    <mergeCell ref="S90:V90"/>
    <mergeCell ref="S79:V79"/>
    <mergeCell ref="S57:V57"/>
    <mergeCell ref="O57:R57"/>
    <mergeCell ref="S68:V68"/>
    <mergeCell ref="O79:R79"/>
    <mergeCell ref="W24:AC24"/>
    <mergeCell ref="W112:AC112"/>
    <mergeCell ref="W57:AC57"/>
    <mergeCell ref="W68:AC68"/>
    <mergeCell ref="W46:AC46"/>
    <mergeCell ref="W101:AC101"/>
    <mergeCell ref="W90:AC90"/>
    <mergeCell ref="W35:AC35"/>
    <mergeCell ref="C24:F24"/>
    <mergeCell ref="C68:F68"/>
    <mergeCell ref="G35:J35"/>
    <mergeCell ref="G68:J68"/>
    <mergeCell ref="K79:N79"/>
    <mergeCell ref="K24:N24"/>
    <mergeCell ref="G112:J112"/>
    <mergeCell ref="G90:J90"/>
    <mergeCell ref="G57:J57"/>
    <mergeCell ref="G79:J79"/>
    <mergeCell ref="G101:J101"/>
    <mergeCell ref="A22:B22"/>
    <mergeCell ref="S112:V112"/>
    <mergeCell ref="S101:V101"/>
    <mergeCell ref="O101:R101"/>
    <mergeCell ref="K101:N101"/>
    <mergeCell ref="C35:F35"/>
    <mergeCell ref="C46:F46"/>
    <mergeCell ref="A110:B110"/>
    <mergeCell ref="A99:B99"/>
    <mergeCell ref="C79:F79"/>
    <mergeCell ref="A33:B33"/>
    <mergeCell ref="C101:F101"/>
    <mergeCell ref="A44:B44"/>
    <mergeCell ref="A55:B55"/>
    <mergeCell ref="G24:J24"/>
    <mergeCell ref="C112:F112"/>
  </mergeCells>
  <phoneticPr fontId="3" type="noConversion"/>
  <conditionalFormatting sqref="Z132">
    <cfRule type="cellIs" dxfId="19" priority="2" stopIfTrue="1" operator="notEqual">
      <formula>$Y$132/5</formula>
    </cfRule>
  </conditionalFormatting>
  <conditionalFormatting sqref="AB20">
    <cfRule type="cellIs" dxfId="18" priority="5" stopIfTrue="1" operator="notEqual">
      <formula>$AA$20*0.3</formula>
    </cfRule>
  </conditionalFormatting>
  <conditionalFormatting sqref="AB119">
    <cfRule type="cellIs" dxfId="17" priority="6" stopIfTrue="1" operator="notEqual">
      <formula>$AA$119*0.3</formula>
    </cfRule>
  </conditionalFormatting>
  <conditionalFormatting sqref="AB108">
    <cfRule type="cellIs" dxfId="16" priority="7" stopIfTrue="1" operator="notEqual">
      <formula>$AA$108*0.3</formula>
    </cfRule>
  </conditionalFormatting>
  <conditionalFormatting sqref="AB97">
    <cfRule type="cellIs" dxfId="15" priority="8" stopIfTrue="1" operator="notEqual">
      <formula>$AA$97*0.3</formula>
    </cfRule>
  </conditionalFormatting>
  <conditionalFormatting sqref="AB86">
    <cfRule type="cellIs" dxfId="14" priority="9" stopIfTrue="1" operator="notEqual">
      <formula>$AA$86*0.3</formula>
    </cfRule>
  </conditionalFormatting>
  <conditionalFormatting sqref="AB75">
    <cfRule type="cellIs" dxfId="13" priority="10" stopIfTrue="1" operator="notEqual">
      <formula>$AA$75*0.3</formula>
    </cfRule>
  </conditionalFormatting>
  <conditionalFormatting sqref="AB64">
    <cfRule type="cellIs" dxfId="12" priority="11" stopIfTrue="1" operator="notEqual">
      <formula>$AA$64*0.3</formula>
    </cfRule>
  </conditionalFormatting>
  <conditionalFormatting sqref="AB53">
    <cfRule type="cellIs" dxfId="11" priority="12" stopIfTrue="1" operator="notEqual">
      <formula>$AA$53*0.3</formula>
    </cfRule>
  </conditionalFormatting>
  <conditionalFormatting sqref="AB42">
    <cfRule type="cellIs" dxfId="10" priority="13" stopIfTrue="1" operator="notEqual">
      <formula>$AA$42*0.3</formula>
    </cfRule>
  </conditionalFormatting>
  <conditionalFormatting sqref="AB31">
    <cfRule type="cellIs" dxfId="9" priority="14" stopIfTrue="1" operator="notEqual">
      <formula>$AA$31*0.3</formula>
    </cfRule>
  </conditionalFormatting>
  <conditionalFormatting sqref="AB132">
    <cfRule type="cellIs" dxfId="8" priority="15" stopIfTrue="1" operator="notEqual">
      <formula>$AA$132*0.3</formula>
    </cfRule>
  </conditionalFormatting>
  <dataValidations count="1">
    <dataValidation type="list" allowBlank="1" showInputMessage="1" showErrorMessage="1" sqref="D4:D5">
      <formula1>poles</formula1>
    </dataValidation>
  </dataValidations>
  <pageMargins left="0.19685039370078741" right="0.19685039370078741" top="0.59055118110236227" bottom="0.59055118110236227" header="0.51181102362204722" footer="0.31496062992125984"/>
  <pageSetup paperSize="9" scale="52" fitToHeight="0" orientation="landscape" r:id="rId1"/>
  <headerFooter alignWithMargins="0">
    <oddFooter>&amp;L&amp;F&amp;C&amp;A&amp;R&amp;D</oddFooter>
  </headerFooter>
  <rowBreaks count="2" manualBreakCount="2">
    <brk id="53" max="28" man="1"/>
    <brk id="108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64"/>
  <sheetViews>
    <sheetView view="pageBreakPreview" zoomScale="60" zoomScaleNormal="85" workbookViewId="0">
      <selection activeCell="C11" sqref="C11:I11"/>
    </sheetView>
  </sheetViews>
  <sheetFormatPr baseColWidth="10" defaultRowHeight="12.75"/>
  <cols>
    <col min="1" max="1" width="1.7109375" customWidth="1"/>
    <col min="3" max="3" width="9.5703125" bestFit="1" customWidth="1"/>
    <col min="4" max="5" width="11.28515625" bestFit="1" customWidth="1"/>
    <col min="6" max="6" width="14" customWidth="1"/>
    <col min="7" max="7" width="11.28515625" style="115" customWidth="1"/>
    <col min="8" max="8" width="14" customWidth="1"/>
    <col min="9" max="9" width="11.28515625" bestFit="1" customWidth="1"/>
    <col min="10" max="10" width="11.28515625" customWidth="1"/>
    <col min="11" max="19" width="9.7109375" customWidth="1"/>
    <col min="20" max="20" width="11.7109375" customWidth="1"/>
    <col min="21" max="24" width="13.7109375" customWidth="1"/>
  </cols>
  <sheetData>
    <row r="1" spans="1:28" ht="13.5" thickBot="1">
      <c r="A1" t="s">
        <v>95</v>
      </c>
      <c r="D1" s="115"/>
      <c r="E1" s="115"/>
      <c r="F1" s="115"/>
      <c r="H1" s="115"/>
      <c r="I1" s="115"/>
      <c r="J1" s="11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5.0999999999999996" customHeight="1">
      <c r="A2" s="26"/>
      <c r="B2" s="27"/>
      <c r="C2" s="27"/>
      <c r="D2" s="128"/>
      <c r="E2" s="128"/>
      <c r="F2" s="128"/>
      <c r="G2" s="128"/>
      <c r="H2" s="128"/>
      <c r="I2" s="128"/>
      <c r="J2" s="129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s="41" customFormat="1" ht="14.25">
      <c r="A3" s="45"/>
      <c r="B3" s="292" t="s">
        <v>29</v>
      </c>
      <c r="C3" s="292"/>
      <c r="D3" s="294">
        <f>'1. a. Obj de prod par action'!D3</f>
        <v>0</v>
      </c>
      <c r="E3" s="294"/>
      <c r="F3" s="294"/>
      <c r="G3" s="294"/>
      <c r="H3" s="294"/>
      <c r="I3" s="294"/>
      <c r="J3" s="295"/>
      <c r="K3" s="44"/>
      <c r="L3" s="44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4"/>
      <c r="Z3" s="44"/>
      <c r="AA3" s="44"/>
      <c r="AB3" s="44"/>
    </row>
    <row r="4" spans="1:28" s="41" customFormat="1" ht="14.25">
      <c r="A4" s="45"/>
      <c r="B4" s="292" t="s">
        <v>30</v>
      </c>
      <c r="C4" s="292"/>
      <c r="D4" s="294">
        <f>'1. a. Obj de prod par action'!D4</f>
        <v>0</v>
      </c>
      <c r="E4" s="294"/>
      <c r="F4" s="294"/>
      <c r="G4" s="294"/>
      <c r="H4" s="294"/>
      <c r="I4" s="294"/>
      <c r="J4" s="295"/>
      <c r="K4" s="44"/>
      <c r="L4" s="44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4"/>
      <c r="Z4" s="44"/>
      <c r="AA4" s="44"/>
      <c r="AB4" s="44"/>
    </row>
    <row r="5" spans="1:28" s="41" customFormat="1" ht="14.25">
      <c r="A5" s="45"/>
      <c r="B5" s="293" t="s">
        <v>40</v>
      </c>
      <c r="C5" s="293"/>
      <c r="D5" s="299">
        <f>'1. a. Obj de prod par action'!K3</f>
        <v>0</v>
      </c>
      <c r="E5" s="299"/>
      <c r="F5" s="299"/>
      <c r="G5" s="299"/>
      <c r="H5" s="299"/>
      <c r="I5" s="299"/>
      <c r="J5" s="300"/>
      <c r="K5" s="44"/>
      <c r="L5" s="44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4"/>
      <c r="Z5" s="44"/>
      <c r="AA5" s="44"/>
      <c r="AB5" s="44"/>
    </row>
    <row r="6" spans="1:28" s="41" customFormat="1" ht="14.25">
      <c r="A6" s="45"/>
      <c r="B6" s="293" t="s">
        <v>41</v>
      </c>
      <c r="C6" s="293"/>
      <c r="D6" s="294">
        <f>'1. a. Obj de prod par action'!K4</f>
        <v>0</v>
      </c>
      <c r="E6" s="294"/>
      <c r="F6" s="294"/>
      <c r="G6" s="294"/>
      <c r="H6" s="294"/>
      <c r="I6" s="294"/>
      <c r="J6" s="295"/>
      <c r="K6" s="44"/>
      <c r="L6" s="44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4"/>
      <c r="Z6" s="44"/>
      <c r="AA6" s="44"/>
      <c r="AB6" s="44"/>
    </row>
    <row r="7" spans="1:28" s="21" customFormat="1" ht="5.0999999999999996" customHeight="1" thickBot="1">
      <c r="A7" s="111"/>
      <c r="B7" s="112"/>
      <c r="C7" s="112"/>
      <c r="D7" s="113"/>
      <c r="E7" s="113"/>
      <c r="F7" s="113"/>
      <c r="G7" s="113"/>
      <c r="H7" s="113"/>
      <c r="I7" s="113"/>
      <c r="J7" s="114"/>
      <c r="K7" s="23"/>
      <c r="L7" s="23"/>
      <c r="M7" s="25"/>
      <c r="N7" s="25"/>
      <c r="O7" s="25"/>
      <c r="P7" s="25"/>
      <c r="Q7" s="25"/>
      <c r="R7" s="25"/>
      <c r="S7" s="25"/>
      <c r="T7" s="25"/>
      <c r="U7" s="25"/>
      <c r="V7" s="24"/>
      <c r="W7" s="24"/>
      <c r="X7" s="24"/>
      <c r="Y7" s="24"/>
      <c r="Z7" s="24"/>
      <c r="AA7" s="24"/>
      <c r="AB7" s="24"/>
    </row>
    <row r="8" spans="1:28">
      <c r="A8" s="115"/>
      <c r="B8" s="115"/>
      <c r="C8" s="115"/>
      <c r="D8" s="115"/>
      <c r="E8" s="115"/>
      <c r="F8" s="115"/>
      <c r="H8" s="115"/>
      <c r="I8" s="115"/>
      <c r="J8" s="11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28">
      <c r="A9" s="305" t="s">
        <v>25</v>
      </c>
      <c r="B9" s="305"/>
      <c r="C9" s="305"/>
      <c r="D9" s="305"/>
      <c r="E9" s="115"/>
      <c r="F9" s="115"/>
      <c r="H9" s="115"/>
      <c r="I9" s="115"/>
      <c r="J9" s="11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 ht="12" customHeight="1" thickBot="1">
      <c r="A10" s="116"/>
      <c r="B10" s="115"/>
      <c r="C10" s="115"/>
      <c r="D10" s="115"/>
      <c r="E10" s="115"/>
      <c r="F10" s="115"/>
      <c r="H10" s="115"/>
      <c r="I10" s="115"/>
      <c r="J10" s="115"/>
      <c r="L10" s="35"/>
    </row>
    <row r="11" spans="1:28">
      <c r="A11" s="116"/>
      <c r="B11" s="115"/>
      <c r="C11" s="296">
        <f>'1. a. Obj de prod par action'!C13</f>
        <v>2014</v>
      </c>
      <c r="D11" s="297"/>
      <c r="E11" s="297"/>
      <c r="F11" s="297"/>
      <c r="G11" s="297"/>
      <c r="H11" s="297"/>
      <c r="I11" s="298"/>
      <c r="J11" s="115"/>
      <c r="L11" s="35"/>
    </row>
    <row r="12" spans="1:28" s="2" customFormat="1" ht="38.25" customHeight="1">
      <c r="A12" s="117"/>
      <c r="B12" s="118" t="s">
        <v>1</v>
      </c>
      <c r="C12" s="119" t="s">
        <v>6</v>
      </c>
      <c r="D12" s="10" t="s">
        <v>111</v>
      </c>
      <c r="E12" s="10" t="s">
        <v>22</v>
      </c>
      <c r="F12" s="10" t="s">
        <v>23</v>
      </c>
      <c r="G12" s="120" t="s">
        <v>94</v>
      </c>
      <c r="H12" s="120" t="s">
        <v>93</v>
      </c>
      <c r="I12" s="121" t="s">
        <v>5</v>
      </c>
      <c r="J12" s="115"/>
      <c r="K12"/>
      <c r="L12" s="35"/>
      <c r="M12"/>
      <c r="N12"/>
      <c r="O12"/>
      <c r="P12"/>
      <c r="Q12"/>
      <c r="R12"/>
      <c r="S12"/>
      <c r="T12"/>
      <c r="U12"/>
      <c r="V12"/>
      <c r="W12"/>
      <c r="X12"/>
    </row>
    <row r="13" spans="1:28">
      <c r="A13" s="115"/>
      <c r="B13" s="122" t="s">
        <v>7</v>
      </c>
      <c r="C13" s="123">
        <f>'1. a. Obj de prod par action'!C15+'1. a. Obj de prod par action'!C26+'1. a. Obj de prod par action'!C37+'1. a. Obj de prod par action'!C48+'1. a. Obj de prod par action'!C59+'1. a. Obj de prod par action'!C70+'1. a. Obj de prod par action'!C81+'1. a. Obj de prod par action'!C92+'1. a. Obj de prod par action'!C103+'1. a. Obj de prod par action'!C114</f>
        <v>0</v>
      </c>
      <c r="D13" s="54">
        <f>'1. a. Obj de prod par action'!$C$15*'1. a. Obj de prod par action'!D15+'1. a. Obj de prod par action'!$C$26*'1. a. Obj de prod par action'!D26+'1. a. Obj de prod par action'!$C$37*'1. a. Obj de prod par action'!D37+'1. a. Obj de prod par action'!$C$48*'1. a. Obj de prod par action'!D48+'1. a. Obj de prod par action'!$C$59*'1. a. Obj de prod par action'!D59+'1. a. Obj de prod par action'!$C$70*'1. a. Obj de prod par action'!D70+'1. a. Obj de prod par action'!$C$81*'1. a. Obj de prod par action'!D81+'1. a. Obj de prod par action'!$C$92*'1. a. Obj de prod par action'!D92+'1. a. Obj de prod par action'!$C$103*'1. a. Obj de prod par action'!D103+'1. a. Obj de prod par action'!$C$114*'1. a. Obj de prod par action'!D114</f>
        <v>0</v>
      </c>
      <c r="E13" s="54">
        <f>'1. a. Obj de prod par action'!C15*'1. a. Obj de prod par action'!E15+'1. a. Obj de prod par action'!C26*'1. a. Obj de prod par action'!E26+'1. a. Obj de prod par action'!C37*'1. a. Obj de prod par action'!E37+'1. a. Obj de prod par action'!C48*'1. a. Obj de prod par action'!E48+'1. a. Obj de prod par action'!C59*'1. a. Obj de prod par action'!E59+'1. a. Obj de prod par action'!C70*'1. a. Obj de prod par action'!E70+'1. a. Obj de prod par action'!C81*'1. a. Obj de prod par action'!E81+'1. a. Obj de prod par action'!C92*'1. a. Obj de prod par action'!E92+'1. a. Obj de prod par action'!C103*'1. a. Obj de prod par action'!E103+'1. a. Obj de prod par action'!C114*'1. a. Obj de prod par action'!E114</f>
        <v>0</v>
      </c>
      <c r="F13" s="124">
        <f>E13/5</f>
        <v>0</v>
      </c>
      <c r="G13" s="54">
        <f>'1. a. Obj de prod par action'!$C15*'1. a. Obj de prod par action'!F15+'1. a. Obj de prod par action'!$C26*'1. a. Obj de prod par action'!F26+'1. a. Obj de prod par action'!$C37*'1. a. Obj de prod par action'!F37+'1. a. Obj de prod par action'!$C48*'1. a. Obj de prod par action'!F48+'1. a. Obj de prod par action'!$C59*'1. a. Obj de prod par action'!F59+'1. a. Obj de prod par action'!$C70*'1. a. Obj de prod par action'!F70+'1. a. Obj de prod par action'!$C81*'1. a. Obj de prod par action'!F81+'1. a. Obj de prod par action'!$C92*'1. a. Obj de prod par action'!F92+'1. a. Obj de prod par action'!$C103*'1. a. Obj de prod par action'!F103+'1. a. Obj de prod par action'!$C114*'1. a. Obj de prod par action'!F114</f>
        <v>0</v>
      </c>
      <c r="H13" s="122">
        <f>G13*0.3</f>
        <v>0</v>
      </c>
      <c r="I13" s="57">
        <f>D13+F13+H13</f>
        <v>0</v>
      </c>
      <c r="J13" s="115"/>
    </row>
    <row r="14" spans="1:28">
      <c r="A14" s="115"/>
      <c r="B14" s="122" t="s">
        <v>8</v>
      </c>
      <c r="C14" s="123">
        <f>'1. a. Obj de prod par action'!C16+'1. a. Obj de prod par action'!C27+'1. a. Obj de prod par action'!C38+'1. a. Obj de prod par action'!C49+'1. a. Obj de prod par action'!C60+'1. a. Obj de prod par action'!C71+'1. a. Obj de prod par action'!C82+'1. a. Obj de prod par action'!C93+'1. a. Obj de prod par action'!C104+'1. a. Obj de prod par action'!C115</f>
        <v>0</v>
      </c>
      <c r="D14" s="54">
        <f>'1. a. Obj de prod par action'!C16*'1. a. Obj de prod par action'!D16+'1. a. Obj de prod par action'!C27*'1. a. Obj de prod par action'!D27+'1. a. Obj de prod par action'!C38*'1. a. Obj de prod par action'!D38+'1. a. Obj de prod par action'!C49*'1. a. Obj de prod par action'!D49+'1. a. Obj de prod par action'!C60*'1. a. Obj de prod par action'!D60+'1. a. Obj de prod par action'!C71*'1. a. Obj de prod par action'!D71+'1. a. Obj de prod par action'!C82*'1. a. Obj de prod par action'!D82+'1. a. Obj de prod par action'!C93*'1. a. Obj de prod par action'!D93+'1. a. Obj de prod par action'!C104*'1. a. Obj de prod par action'!D104+'1. a. Obj de prod par action'!C115*'1. a. Obj de prod par action'!D115</f>
        <v>0</v>
      </c>
      <c r="E14" s="54">
        <f>'1. a. Obj de prod par action'!C16*'1. a. Obj de prod par action'!E16+'1. a. Obj de prod par action'!C27*'1. a. Obj de prod par action'!E27+'1. a. Obj de prod par action'!C38*'1. a. Obj de prod par action'!E38+'1. a. Obj de prod par action'!C49*'1. a. Obj de prod par action'!E49+'1. a. Obj de prod par action'!C60*'1. a. Obj de prod par action'!E60+'1. a. Obj de prod par action'!C71*'1. a. Obj de prod par action'!E71+'1. a. Obj de prod par action'!C82*'1. a. Obj de prod par action'!E82+'1. a. Obj de prod par action'!C93*'1. a. Obj de prod par action'!E93+'1. a. Obj de prod par action'!C104*'1. a. Obj de prod par action'!E104+'1. a. Obj de prod par action'!C115*'1. a. Obj de prod par action'!E115</f>
        <v>0</v>
      </c>
      <c r="F14" s="124">
        <f>E14/5</f>
        <v>0</v>
      </c>
      <c r="G14" s="54">
        <f>'1. a. Obj de prod par action'!$C16*'1. a. Obj de prod par action'!F16+'1. a. Obj de prod par action'!$C27*'1. a. Obj de prod par action'!F27+'1. a. Obj de prod par action'!$C38*'1. a. Obj de prod par action'!F38+'1. a. Obj de prod par action'!$C49*'1. a. Obj de prod par action'!F49+'1. a. Obj de prod par action'!$C60*'1. a. Obj de prod par action'!F60+'1. a. Obj de prod par action'!$C71*'1. a. Obj de prod par action'!F71+'1. a. Obj de prod par action'!$C82*'1. a. Obj de prod par action'!F82+'1. a. Obj de prod par action'!$C93*'1. a. Obj de prod par action'!F93+'1. a. Obj de prod par action'!$C104*'1. a. Obj de prod par action'!F104+'1. a. Obj de prod par action'!$C115*'1. a. Obj de prod par action'!F115</f>
        <v>0</v>
      </c>
      <c r="H14" s="122">
        <f>G14*0.3</f>
        <v>0</v>
      </c>
      <c r="I14" s="57">
        <f>D14+F14+H14</f>
        <v>0</v>
      </c>
      <c r="J14" s="115"/>
    </row>
    <row r="15" spans="1:28">
      <c r="A15" s="115"/>
      <c r="B15" s="122" t="s">
        <v>9</v>
      </c>
      <c r="C15" s="123">
        <f>'1. a. Obj de prod par action'!C17+'1. a. Obj de prod par action'!C28+'1. a. Obj de prod par action'!C39+'1. a. Obj de prod par action'!C50+'1. a. Obj de prod par action'!C61+'1. a. Obj de prod par action'!C72+'1. a. Obj de prod par action'!C83+'1. a. Obj de prod par action'!C94+'1. a. Obj de prod par action'!C105+'1. a. Obj de prod par action'!C116</f>
        <v>0</v>
      </c>
      <c r="D15" s="54">
        <f>'1. a. Obj de prod par action'!C17*'1. a. Obj de prod par action'!D17+'1. a. Obj de prod par action'!C28*'1. a. Obj de prod par action'!D28+'1. a. Obj de prod par action'!C39*'1. a. Obj de prod par action'!D39+'1. a. Obj de prod par action'!C50*'1. a. Obj de prod par action'!D50+'1. a. Obj de prod par action'!C61*'1. a. Obj de prod par action'!D61+'1. a. Obj de prod par action'!C72*'1. a. Obj de prod par action'!D72+'1. a. Obj de prod par action'!C83*'1. a. Obj de prod par action'!D83+'1. a. Obj de prod par action'!C94*'1. a. Obj de prod par action'!D94+'1. a. Obj de prod par action'!C105*'1. a. Obj de prod par action'!D105+'1. a. Obj de prod par action'!C116*'1. a. Obj de prod par action'!D116</f>
        <v>0</v>
      </c>
      <c r="E15" s="54">
        <f>'1. a. Obj de prod par action'!C17*'1. a. Obj de prod par action'!E17+'1. a. Obj de prod par action'!C28*'1. a. Obj de prod par action'!E28+'1. a. Obj de prod par action'!C39*'1. a. Obj de prod par action'!E39+'1. a. Obj de prod par action'!C50*'1. a. Obj de prod par action'!E50+'1. a. Obj de prod par action'!C61*'1. a. Obj de prod par action'!E61+'1. a. Obj de prod par action'!C72*'1. a. Obj de prod par action'!E72+'1. a. Obj de prod par action'!C83*'1. a. Obj de prod par action'!E83+'1. a. Obj de prod par action'!C94*'1. a. Obj de prod par action'!E94+'1. a. Obj de prod par action'!C105*'1. a. Obj de prod par action'!E105+'1. a. Obj de prod par action'!C116*'1. a. Obj de prod par action'!E116</f>
        <v>0</v>
      </c>
      <c r="F15" s="124">
        <f>E15/5</f>
        <v>0</v>
      </c>
      <c r="G15" s="54">
        <f>'1. a. Obj de prod par action'!$C17*'1. a. Obj de prod par action'!F17+'1. a. Obj de prod par action'!$C28*'1. a. Obj de prod par action'!F28+'1. a. Obj de prod par action'!$C39*'1. a. Obj de prod par action'!F39+'1. a. Obj de prod par action'!$C50*'1. a. Obj de prod par action'!F50+'1. a. Obj de prod par action'!$C61*'1. a. Obj de prod par action'!F61+'1. a. Obj de prod par action'!$C72*'1. a. Obj de prod par action'!F72+'1. a. Obj de prod par action'!$C83*'1. a. Obj de prod par action'!F83+'1. a. Obj de prod par action'!$C94*'1. a. Obj de prod par action'!F94+'1. a. Obj de prod par action'!$C105*'1. a. Obj de prod par action'!F105+'1. a. Obj de prod par action'!$C116*'1. a. Obj de prod par action'!F116</f>
        <v>0</v>
      </c>
      <c r="H15" s="122">
        <f>G15*0.3</f>
        <v>0</v>
      </c>
      <c r="I15" s="57">
        <f>D15+F15+H15</f>
        <v>0</v>
      </c>
      <c r="J15" s="115"/>
    </row>
    <row r="16" spans="1:28">
      <c r="A16" s="115"/>
      <c r="B16" s="122" t="s">
        <v>10</v>
      </c>
      <c r="C16" s="123">
        <f>'1. a. Obj de prod par action'!C18+'1. a. Obj de prod par action'!C29+'1. a. Obj de prod par action'!C40+'1. a. Obj de prod par action'!C51+'1. a. Obj de prod par action'!C62+'1. a. Obj de prod par action'!C73+'1. a. Obj de prod par action'!C84+'1. a. Obj de prod par action'!C95+'1. a. Obj de prod par action'!C106+'1. a. Obj de prod par action'!C117</f>
        <v>0</v>
      </c>
      <c r="D16" s="54">
        <f>'1. a. Obj de prod par action'!C18*'1. a. Obj de prod par action'!D18+'1. a. Obj de prod par action'!C29*'1. a. Obj de prod par action'!D29+'1. a. Obj de prod par action'!C40*'1. a. Obj de prod par action'!D40+'1. a. Obj de prod par action'!C51*'1. a. Obj de prod par action'!D51+'1. a. Obj de prod par action'!C62*'1. a. Obj de prod par action'!D62+'1. a. Obj de prod par action'!C73*'1. a. Obj de prod par action'!D73+'1. a. Obj de prod par action'!C84*'1. a. Obj de prod par action'!D84+'1. a. Obj de prod par action'!C95*'1. a. Obj de prod par action'!D95+'1. a. Obj de prod par action'!C106*'1. a. Obj de prod par action'!D106+'1. a. Obj de prod par action'!C117*'1. a. Obj de prod par action'!D117</f>
        <v>0</v>
      </c>
      <c r="E16" s="54">
        <f>'1. a. Obj de prod par action'!C18*'1. a. Obj de prod par action'!E18+'1. a. Obj de prod par action'!C29*'1. a. Obj de prod par action'!E29+'1. a. Obj de prod par action'!C40*'1. a. Obj de prod par action'!E40+'1. a. Obj de prod par action'!C51*'1. a. Obj de prod par action'!E51+'1. a. Obj de prod par action'!C62*'1. a. Obj de prod par action'!E62+'1. a. Obj de prod par action'!C73*'1. a. Obj de prod par action'!E73+'1. a. Obj de prod par action'!C84*'1. a. Obj de prod par action'!E84+'1. a. Obj de prod par action'!C95*'1. a. Obj de prod par action'!E95+'1. a. Obj de prod par action'!C106*'1. a. Obj de prod par action'!E106+'1. a. Obj de prod par action'!C117*'1. a. Obj de prod par action'!E117</f>
        <v>0</v>
      </c>
      <c r="F16" s="124">
        <f>E16/5</f>
        <v>0</v>
      </c>
      <c r="G16" s="54">
        <f>'1. a. Obj de prod par action'!$C18*'1. a. Obj de prod par action'!F18+'1. a. Obj de prod par action'!$C29*'1. a. Obj de prod par action'!F29+'1. a. Obj de prod par action'!$C40*'1. a. Obj de prod par action'!F40+'1. a. Obj de prod par action'!$C51*'1. a. Obj de prod par action'!F51+'1. a. Obj de prod par action'!$C62*'1. a. Obj de prod par action'!F62+'1. a. Obj de prod par action'!$C73*'1. a. Obj de prod par action'!F73+'1. a. Obj de prod par action'!$C84*'1. a. Obj de prod par action'!F84+'1. a. Obj de prod par action'!$C95*'1. a. Obj de prod par action'!F95+'1. a. Obj de prod par action'!$C106*'1. a. Obj de prod par action'!F106+'1. a. Obj de prod par action'!$C117*'1. a. Obj de prod par action'!F117</f>
        <v>0</v>
      </c>
      <c r="H16" s="122">
        <f>G16*0.3</f>
        <v>0</v>
      </c>
      <c r="I16" s="57">
        <f>D16+F16+H16</f>
        <v>0</v>
      </c>
      <c r="J16" s="115"/>
    </row>
    <row r="17" spans="1:24" ht="13.5" thickBot="1">
      <c r="A17" s="115"/>
      <c r="B17" s="122" t="s">
        <v>11</v>
      </c>
      <c r="C17" s="125">
        <f>'1. a. Obj de prod par action'!C19+'1. a. Obj de prod par action'!C30+'1. a. Obj de prod par action'!C41+'1. a. Obj de prod par action'!C52+'1. a. Obj de prod par action'!C63+'1. a. Obj de prod par action'!C74+'1. a. Obj de prod par action'!C85+'1. a. Obj de prod par action'!C96+'1. a. Obj de prod par action'!C107+'1. a. Obj de prod par action'!C118</f>
        <v>0</v>
      </c>
      <c r="D17" s="56">
        <f>'1. a. Obj de prod par action'!C19*'1. a. Obj de prod par action'!D19+'1. a. Obj de prod par action'!C30*'1. a. Obj de prod par action'!D30+'1. a. Obj de prod par action'!C41*'1. a. Obj de prod par action'!D41+'1. a. Obj de prod par action'!C52*'1. a. Obj de prod par action'!D52+'1. a. Obj de prod par action'!C63*'1. a. Obj de prod par action'!D63+'1. a. Obj de prod par action'!C74*'1. a. Obj de prod par action'!D74+'1. a. Obj de prod par action'!C85*'1. a. Obj de prod par action'!D85+'1. a. Obj de prod par action'!C96*'1. a. Obj de prod par action'!D96+'1. a. Obj de prod par action'!C107*'1. a. Obj de prod par action'!D107+'1. a. Obj de prod par action'!C118*'1. a. Obj de prod par action'!D118</f>
        <v>0</v>
      </c>
      <c r="E17" s="56">
        <f>'1. a. Obj de prod par action'!C19*'1. a. Obj de prod par action'!E19+'1. a. Obj de prod par action'!C30*'1. a. Obj de prod par action'!E30+'1. a. Obj de prod par action'!C41*'1. a. Obj de prod par action'!E41+'1. a. Obj de prod par action'!C52*'1. a. Obj de prod par action'!E52+'1. a. Obj de prod par action'!C63*'1. a. Obj de prod par action'!E63+'1. a. Obj de prod par action'!C74*'1. a. Obj de prod par action'!E74+'1. a. Obj de prod par action'!C85*'1. a. Obj de prod par action'!E85+'1. a. Obj de prod par action'!C96*'1. a. Obj de prod par action'!E96+'1. a. Obj de prod par action'!C107*'1. a. Obj de prod par action'!E107+'1. a. Obj de prod par action'!C118*'1. a. Obj de prod par action'!E118</f>
        <v>0</v>
      </c>
      <c r="F17" s="126">
        <f>E17/5</f>
        <v>0</v>
      </c>
      <c r="G17" s="56">
        <f>'1. a. Obj de prod par action'!$C19*'1. a. Obj de prod par action'!F19+'1. a. Obj de prod par action'!$C30*'1. a. Obj de prod par action'!F30+'1. a. Obj de prod par action'!$C41*'1. a. Obj de prod par action'!F41+'1. a. Obj de prod par action'!$C52*'1. a. Obj de prod par action'!F52+'1. a. Obj de prod par action'!$C63*'1. a. Obj de prod par action'!F63+'1. a. Obj de prod par action'!$C74*'1. a. Obj de prod par action'!F74+'1. a. Obj de prod par action'!$C85*'1. a. Obj de prod par action'!F85+'1. a. Obj de prod par action'!$C96*'1. a. Obj de prod par action'!F96+'1. a. Obj de prod par action'!$C107*'1. a. Obj de prod par action'!F107+'1. a. Obj de prod par action'!$C118*'1. a. Obj de prod par action'!F118</f>
        <v>0</v>
      </c>
      <c r="H17" s="126">
        <f>G17*0.3</f>
        <v>0</v>
      </c>
      <c r="I17" s="58">
        <f>D17+F17+H17</f>
        <v>0</v>
      </c>
      <c r="J17" s="115"/>
    </row>
    <row r="18" spans="1:24">
      <c r="A18" s="115"/>
      <c r="B18" s="115"/>
      <c r="C18" s="127">
        <f t="shared" ref="C18:I18" si="0">SUM(C13:C17)</f>
        <v>0</v>
      </c>
      <c r="D18" s="127">
        <f t="shared" si="0"/>
        <v>0</v>
      </c>
      <c r="E18" s="127">
        <f t="shared" si="0"/>
        <v>0</v>
      </c>
      <c r="F18" s="127">
        <f t="shared" si="0"/>
        <v>0</v>
      </c>
      <c r="G18" s="127">
        <f t="shared" si="0"/>
        <v>0</v>
      </c>
      <c r="H18" s="127">
        <f t="shared" si="0"/>
        <v>0</v>
      </c>
      <c r="I18" s="127">
        <f t="shared" si="0"/>
        <v>0</v>
      </c>
      <c r="J18" s="115"/>
    </row>
    <row r="19" spans="1:24" ht="13.5" thickBot="1">
      <c r="A19" s="115"/>
      <c r="B19" s="115"/>
      <c r="C19" s="115"/>
      <c r="D19" s="115"/>
      <c r="E19" s="115"/>
      <c r="F19" s="115"/>
      <c r="H19" s="115"/>
      <c r="I19" s="115"/>
      <c r="J19" s="115"/>
    </row>
    <row r="20" spans="1:24">
      <c r="A20" s="116"/>
      <c r="B20" s="115"/>
      <c r="C20" s="296">
        <f>C11+1</f>
        <v>2015</v>
      </c>
      <c r="D20" s="297"/>
      <c r="E20" s="297"/>
      <c r="F20" s="297"/>
      <c r="G20" s="297"/>
      <c r="H20" s="297"/>
      <c r="I20" s="298"/>
      <c r="J20" s="115"/>
    </row>
    <row r="21" spans="1:24" s="2" customFormat="1" ht="38.25" customHeight="1">
      <c r="A21" s="117"/>
      <c r="B21" s="118" t="s">
        <v>1</v>
      </c>
      <c r="C21" s="119" t="s">
        <v>6</v>
      </c>
      <c r="D21" s="10" t="s">
        <v>111</v>
      </c>
      <c r="E21" s="10" t="s">
        <v>22</v>
      </c>
      <c r="F21" s="10" t="s">
        <v>23</v>
      </c>
      <c r="G21" s="120" t="s">
        <v>94</v>
      </c>
      <c r="H21" s="120" t="s">
        <v>93</v>
      </c>
      <c r="I21" s="121" t="s">
        <v>5</v>
      </c>
      <c r="J21" s="115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>
      <c r="A22" s="115"/>
      <c r="B22" s="122" t="s">
        <v>7</v>
      </c>
      <c r="C22" s="123">
        <f>'1. a. Obj de prod par action'!G15+'1. a. Obj de prod par action'!G26+'1. a. Obj de prod par action'!G37+'1. a. Obj de prod par action'!G48+'1. a. Obj de prod par action'!G59+'1. a. Obj de prod par action'!G70+'1. a. Obj de prod par action'!G81+'1. a. Obj de prod par action'!G92+'1. a. Obj de prod par action'!G103+'1. a. Obj de prod par action'!G114</f>
        <v>0</v>
      </c>
      <c r="D22" s="54">
        <f>'1. a. Obj de prod par action'!$G$15*'1. a. Obj de prod par action'!H15+'1. a. Obj de prod par action'!$G$26*'1. a. Obj de prod par action'!H26+'1. a. Obj de prod par action'!$G$37*'1. a. Obj de prod par action'!H37+'1. a. Obj de prod par action'!$G$48*'1. a. Obj de prod par action'!H48+'1. a. Obj de prod par action'!$G$59*'1. a. Obj de prod par action'!H59+'1. a. Obj de prod par action'!$G$70*'1. a. Obj de prod par action'!H70+'1. a. Obj de prod par action'!$G$81*'1. a. Obj de prod par action'!H81+'1. a. Obj de prod par action'!$G$92*'1. a. Obj de prod par action'!H92+'1. a. Obj de prod par action'!$G$103*'1. a. Obj de prod par action'!H103+'1. a. Obj de prod par action'!$G$114*'1. a. Obj de prod par action'!H114</f>
        <v>0</v>
      </c>
      <c r="E22" s="54">
        <f>'1. a. Obj de prod par action'!G15*'1. a. Obj de prod par action'!I15+'1. a. Obj de prod par action'!G26*'1. a. Obj de prod par action'!I26+'1. a. Obj de prod par action'!G37*'1. a. Obj de prod par action'!I37+'1. a. Obj de prod par action'!G48*'1. a. Obj de prod par action'!I48+'1. a. Obj de prod par action'!G59*'1. a. Obj de prod par action'!I59+'1. a. Obj de prod par action'!G70*'1. a. Obj de prod par action'!I70+'1. a. Obj de prod par action'!G81*'1. a. Obj de prod par action'!I81+'1. a. Obj de prod par action'!G92*'1. a. Obj de prod par action'!I92+'1. a. Obj de prod par action'!G103*'1. a. Obj de prod par action'!I103+'1. a. Obj de prod par action'!G114*'1. a. Obj de prod par action'!I114</f>
        <v>0</v>
      </c>
      <c r="F22" s="124">
        <f>E22/5</f>
        <v>0</v>
      </c>
      <c r="G22" s="54">
        <f>'1. a. Obj de prod par action'!$G15*'1. a. Obj de prod par action'!J15+'1. a. Obj de prod par action'!$G26*'1. a. Obj de prod par action'!J26+'1. a. Obj de prod par action'!$G37*'1. a. Obj de prod par action'!J37+'1. a. Obj de prod par action'!$G48*'1. a. Obj de prod par action'!J48+'1. a. Obj de prod par action'!$G59*'1. a. Obj de prod par action'!J59+'1. a. Obj de prod par action'!$G70*'1. a. Obj de prod par action'!J70+'1. a. Obj de prod par action'!$G81*'1. a. Obj de prod par action'!J81+'1. a. Obj de prod par action'!$G92*'1. a. Obj de prod par action'!J92+'1. a. Obj de prod par action'!$G103*'1. a. Obj de prod par action'!J103+'1. a. Obj de prod par action'!$G114*'1. a. Obj de prod par action'!J114</f>
        <v>0</v>
      </c>
      <c r="H22" s="122">
        <f>G22*0.3</f>
        <v>0</v>
      </c>
      <c r="I22" s="57">
        <f>D22+F22+H22</f>
        <v>0</v>
      </c>
      <c r="J22" s="115"/>
    </row>
    <row r="23" spans="1:24">
      <c r="A23" s="115"/>
      <c r="B23" s="122" t="s">
        <v>8</v>
      </c>
      <c r="C23" s="123">
        <f>'1. a. Obj de prod par action'!G16+'1. a. Obj de prod par action'!G27+'1. a. Obj de prod par action'!G38+'1. a. Obj de prod par action'!G49+'1. a. Obj de prod par action'!G60+'1. a. Obj de prod par action'!G71+'1. a. Obj de prod par action'!G82+'1. a. Obj de prod par action'!G93+'1. a. Obj de prod par action'!G104+'1. a. Obj de prod par action'!G115</f>
        <v>0</v>
      </c>
      <c r="D23" s="54">
        <f>'1. a. Obj de prod par action'!G16*'1. a. Obj de prod par action'!H16+'1. a. Obj de prod par action'!G27*'1. a. Obj de prod par action'!H27+'1. a. Obj de prod par action'!G38*'1. a. Obj de prod par action'!H38+'1. a. Obj de prod par action'!G49*'1. a. Obj de prod par action'!H49+'1. a. Obj de prod par action'!G60*'1. a. Obj de prod par action'!H60+'1. a. Obj de prod par action'!G71*'1. a. Obj de prod par action'!H71+'1. a. Obj de prod par action'!G82*'1. a. Obj de prod par action'!H82+'1. a. Obj de prod par action'!G93*'1. a. Obj de prod par action'!H93+'1. a. Obj de prod par action'!G104*'1. a. Obj de prod par action'!H104+'1. a. Obj de prod par action'!G115*'1. a. Obj de prod par action'!H115</f>
        <v>0</v>
      </c>
      <c r="E23" s="54">
        <f>'1. a. Obj de prod par action'!G16*'1. a. Obj de prod par action'!I16+'1. a. Obj de prod par action'!G27*'1. a. Obj de prod par action'!I27+'1. a. Obj de prod par action'!G38*'1. a. Obj de prod par action'!I38+'1. a. Obj de prod par action'!G49*'1. a. Obj de prod par action'!I49+'1. a. Obj de prod par action'!G60*'1. a. Obj de prod par action'!I60+'1. a. Obj de prod par action'!G71*'1. a. Obj de prod par action'!I71+'1. a. Obj de prod par action'!G82*'1. a. Obj de prod par action'!I82+'1. a. Obj de prod par action'!G93*'1. a. Obj de prod par action'!I93+'1. a. Obj de prod par action'!G104*'1. a. Obj de prod par action'!I104+'1. a. Obj de prod par action'!G115*'1. a. Obj de prod par action'!I115</f>
        <v>0</v>
      </c>
      <c r="F23" s="124">
        <f>E23/5</f>
        <v>0</v>
      </c>
      <c r="G23" s="54">
        <f>'1. a. Obj de prod par action'!$G16*'1. a. Obj de prod par action'!J16+'1. a. Obj de prod par action'!$G27*'1. a. Obj de prod par action'!J27+'1. a. Obj de prod par action'!$G38*'1. a. Obj de prod par action'!J38+'1. a. Obj de prod par action'!$G49*'1. a. Obj de prod par action'!J49+'1. a. Obj de prod par action'!$G60*'1. a. Obj de prod par action'!J60+'1. a. Obj de prod par action'!$G71*'1. a. Obj de prod par action'!J71+'1. a. Obj de prod par action'!$G82*'1. a. Obj de prod par action'!J82+'1. a. Obj de prod par action'!$G93*'1. a. Obj de prod par action'!J93+'1. a. Obj de prod par action'!$G104*'1. a. Obj de prod par action'!J104+'1. a. Obj de prod par action'!$G115*'1. a. Obj de prod par action'!J115</f>
        <v>0</v>
      </c>
      <c r="H23" s="122">
        <f>G23*0.3</f>
        <v>0</v>
      </c>
      <c r="I23" s="57">
        <f>D23+F23+H23</f>
        <v>0</v>
      </c>
      <c r="J23" s="115"/>
    </row>
    <row r="24" spans="1:24">
      <c r="A24" s="115"/>
      <c r="B24" s="122" t="s">
        <v>9</v>
      </c>
      <c r="C24" s="123">
        <f>'1. a. Obj de prod par action'!G17+'1. a. Obj de prod par action'!G28+'1. a. Obj de prod par action'!G39+'1. a. Obj de prod par action'!G50+'1. a. Obj de prod par action'!G61+'1. a. Obj de prod par action'!G72+'1. a. Obj de prod par action'!G83+'1. a. Obj de prod par action'!G94+'1. a. Obj de prod par action'!G105+'1. a. Obj de prod par action'!G116</f>
        <v>0</v>
      </c>
      <c r="D24" s="54">
        <f>'1. a. Obj de prod par action'!G17*'1. a. Obj de prod par action'!H17+'1. a. Obj de prod par action'!G28*'1. a. Obj de prod par action'!H28+'1. a. Obj de prod par action'!G39*'1. a. Obj de prod par action'!H39+'1. a. Obj de prod par action'!G50*'1. a. Obj de prod par action'!H50+'1. a. Obj de prod par action'!G61*'1. a. Obj de prod par action'!H61+'1. a. Obj de prod par action'!G72*'1. a. Obj de prod par action'!H72+'1. a. Obj de prod par action'!G83*'1. a. Obj de prod par action'!H83+'1. a. Obj de prod par action'!G94*'1. a. Obj de prod par action'!H94+'1. a. Obj de prod par action'!G105*'1. a. Obj de prod par action'!H105+'1. a. Obj de prod par action'!G116*'1. a. Obj de prod par action'!H116</f>
        <v>0</v>
      </c>
      <c r="E24" s="54">
        <f>'1. a. Obj de prod par action'!G17*'1. a. Obj de prod par action'!I17+'1. a. Obj de prod par action'!G28*'1. a. Obj de prod par action'!I28+'1. a. Obj de prod par action'!G39*'1. a. Obj de prod par action'!I39+'1. a. Obj de prod par action'!G50*'1. a. Obj de prod par action'!I50+'1. a. Obj de prod par action'!G61*'1. a. Obj de prod par action'!I61+'1. a. Obj de prod par action'!G72*'1. a. Obj de prod par action'!I72+'1. a. Obj de prod par action'!G83*'1. a. Obj de prod par action'!I83+'1. a. Obj de prod par action'!G94*'1. a. Obj de prod par action'!I94+'1. a. Obj de prod par action'!G105*'1. a. Obj de prod par action'!I105+'1. a. Obj de prod par action'!G116*'1. a. Obj de prod par action'!I116</f>
        <v>0</v>
      </c>
      <c r="F24" s="124">
        <f>E24/5</f>
        <v>0</v>
      </c>
      <c r="G24" s="54">
        <f>'1. a. Obj de prod par action'!$G17*'1. a. Obj de prod par action'!J17+'1. a. Obj de prod par action'!$G28*'1. a. Obj de prod par action'!J28+'1. a. Obj de prod par action'!$G39*'1. a. Obj de prod par action'!J39+'1. a. Obj de prod par action'!$G50*'1. a. Obj de prod par action'!J50+'1. a. Obj de prod par action'!$G61*'1. a. Obj de prod par action'!J61+'1. a. Obj de prod par action'!$G72*'1. a. Obj de prod par action'!J72+'1. a. Obj de prod par action'!$G83*'1. a. Obj de prod par action'!J83+'1. a. Obj de prod par action'!$G94*'1. a. Obj de prod par action'!J94+'1. a. Obj de prod par action'!$G105*'1. a. Obj de prod par action'!J105+'1. a. Obj de prod par action'!$G116*'1. a. Obj de prod par action'!J116</f>
        <v>0</v>
      </c>
      <c r="H24" s="122">
        <f>G24*0.3</f>
        <v>0</v>
      </c>
      <c r="I24" s="57">
        <f>D24+F24+H24</f>
        <v>0</v>
      </c>
      <c r="J24" s="115"/>
    </row>
    <row r="25" spans="1:24">
      <c r="A25" s="115"/>
      <c r="B25" s="122" t="s">
        <v>10</v>
      </c>
      <c r="C25" s="123">
        <f>'1. a. Obj de prod par action'!G18+'1. a. Obj de prod par action'!G29+'1. a. Obj de prod par action'!G40+'1. a. Obj de prod par action'!G51+'1. a. Obj de prod par action'!G62+'1. a. Obj de prod par action'!G73+'1. a. Obj de prod par action'!G84+'1. a. Obj de prod par action'!G95+'1. a. Obj de prod par action'!G106+'1. a. Obj de prod par action'!G117</f>
        <v>0</v>
      </c>
      <c r="D25" s="54">
        <f>'1. a. Obj de prod par action'!G18*'1. a. Obj de prod par action'!H18+'1. a. Obj de prod par action'!G29*'1. a. Obj de prod par action'!H29+'1. a. Obj de prod par action'!G40*'1. a. Obj de prod par action'!H40+'1. a. Obj de prod par action'!G51*'1. a. Obj de prod par action'!H51+'1. a. Obj de prod par action'!G62*'1. a. Obj de prod par action'!H62+'1. a. Obj de prod par action'!G73*'1. a. Obj de prod par action'!H73+'1. a. Obj de prod par action'!G84*'1. a. Obj de prod par action'!H84+'1. a. Obj de prod par action'!G95*'1. a. Obj de prod par action'!H95+'1. a. Obj de prod par action'!G106*'1. a. Obj de prod par action'!H106+'1. a. Obj de prod par action'!G117*'1. a. Obj de prod par action'!H117</f>
        <v>0</v>
      </c>
      <c r="E25" s="54">
        <f>'1. a. Obj de prod par action'!G18*'1. a. Obj de prod par action'!I18+'1. a. Obj de prod par action'!G29*'1. a. Obj de prod par action'!I29+'1. a. Obj de prod par action'!G40*'1. a. Obj de prod par action'!I40+'1. a. Obj de prod par action'!G51*'1. a. Obj de prod par action'!I51+'1. a. Obj de prod par action'!G62*'1. a. Obj de prod par action'!I62+'1. a. Obj de prod par action'!G73*'1. a. Obj de prod par action'!I73+'1. a. Obj de prod par action'!G84*'1. a. Obj de prod par action'!I84+'1. a. Obj de prod par action'!G95*'1. a. Obj de prod par action'!I95+'1. a. Obj de prod par action'!G106*'1. a. Obj de prod par action'!I106+'1. a. Obj de prod par action'!G117*'1. a. Obj de prod par action'!I117</f>
        <v>0</v>
      </c>
      <c r="F25" s="124">
        <f>E25/5</f>
        <v>0</v>
      </c>
      <c r="G25" s="54">
        <f>'1. a. Obj de prod par action'!$G18*'1. a. Obj de prod par action'!J18+'1. a. Obj de prod par action'!$G29*'1. a. Obj de prod par action'!J29+'1. a. Obj de prod par action'!$G40*'1. a. Obj de prod par action'!J40+'1. a. Obj de prod par action'!$G51*'1. a. Obj de prod par action'!J51+'1. a. Obj de prod par action'!$G62*'1. a. Obj de prod par action'!J62+'1. a. Obj de prod par action'!$G73*'1. a. Obj de prod par action'!J73+'1. a. Obj de prod par action'!$G84*'1. a. Obj de prod par action'!J84+'1. a. Obj de prod par action'!$G95*'1. a. Obj de prod par action'!J95+'1. a. Obj de prod par action'!$G106*'1. a. Obj de prod par action'!J106+'1. a. Obj de prod par action'!$G117*'1. a. Obj de prod par action'!J117</f>
        <v>0</v>
      </c>
      <c r="H25" s="122">
        <f>G25*0.3</f>
        <v>0</v>
      </c>
      <c r="I25" s="57">
        <f>D25+F25+H25</f>
        <v>0</v>
      </c>
      <c r="J25" s="115"/>
    </row>
    <row r="26" spans="1:24" ht="13.5" thickBot="1">
      <c r="A26" s="115"/>
      <c r="B26" s="122" t="s">
        <v>11</v>
      </c>
      <c r="C26" s="125">
        <f>'1. a. Obj de prod par action'!G19+'1. a. Obj de prod par action'!G30+'1. a. Obj de prod par action'!G41+'1. a. Obj de prod par action'!G52+'1. a. Obj de prod par action'!G63+'1. a. Obj de prod par action'!G74+'1. a. Obj de prod par action'!G85+'1. a. Obj de prod par action'!G96+'1. a. Obj de prod par action'!G107+'1. a. Obj de prod par action'!G118</f>
        <v>0</v>
      </c>
      <c r="D26" s="56">
        <f>'1. a. Obj de prod par action'!G19*'1. a. Obj de prod par action'!H19+'1. a. Obj de prod par action'!G30*'1. a. Obj de prod par action'!H30+'1. a. Obj de prod par action'!G41*'1. a. Obj de prod par action'!H41+'1. a. Obj de prod par action'!G52*'1. a. Obj de prod par action'!H52+'1. a. Obj de prod par action'!G63*'1. a. Obj de prod par action'!H63+'1. a. Obj de prod par action'!G74*'1. a. Obj de prod par action'!H74+'1. a. Obj de prod par action'!G85*'1. a. Obj de prod par action'!H85+'1. a. Obj de prod par action'!G96*'1. a. Obj de prod par action'!H96+'1. a. Obj de prod par action'!G107*'1. a. Obj de prod par action'!H107+'1. a. Obj de prod par action'!G118*'1. a. Obj de prod par action'!H118</f>
        <v>0</v>
      </c>
      <c r="E26" s="56">
        <f>'1. a. Obj de prod par action'!G19*'1. a. Obj de prod par action'!I19+'1. a. Obj de prod par action'!G30*'1. a. Obj de prod par action'!I30+'1. a. Obj de prod par action'!G41*'1. a. Obj de prod par action'!I41+'1. a. Obj de prod par action'!G52*'1. a. Obj de prod par action'!I52+'1. a. Obj de prod par action'!G63*'1. a. Obj de prod par action'!I63+'1. a. Obj de prod par action'!G74*'1. a. Obj de prod par action'!I74+'1. a. Obj de prod par action'!G85*'1. a. Obj de prod par action'!I85+'1. a. Obj de prod par action'!G96*'1. a. Obj de prod par action'!I96+'1. a. Obj de prod par action'!G107*'1. a. Obj de prod par action'!I107+'1. a. Obj de prod par action'!G118*'1. a. Obj de prod par action'!I118</f>
        <v>0</v>
      </c>
      <c r="F26" s="126">
        <f>E26/5</f>
        <v>0</v>
      </c>
      <c r="G26" s="56">
        <f>'1. a. Obj de prod par action'!$G19*'1. a. Obj de prod par action'!J19+'1. a. Obj de prod par action'!$G30*'1. a. Obj de prod par action'!J30+'1. a. Obj de prod par action'!$G41*'1. a. Obj de prod par action'!J41+'1. a. Obj de prod par action'!$G52*'1. a. Obj de prod par action'!J52+'1. a. Obj de prod par action'!$G63*'1. a. Obj de prod par action'!J63+'1. a. Obj de prod par action'!$G74*'1. a. Obj de prod par action'!J74+'1. a. Obj de prod par action'!$G85*'1. a. Obj de prod par action'!J85+'1. a. Obj de prod par action'!$G96*'1. a. Obj de prod par action'!J96+'1. a. Obj de prod par action'!$G107*'1. a. Obj de prod par action'!J107+'1. a. Obj de prod par action'!$G118*'1. a. Obj de prod par action'!J118</f>
        <v>0</v>
      </c>
      <c r="H26" s="126">
        <f>G26*0.3</f>
        <v>0</v>
      </c>
      <c r="I26" s="58">
        <f>D26+F26+H26</f>
        <v>0</v>
      </c>
      <c r="J26" s="115"/>
    </row>
    <row r="27" spans="1:24">
      <c r="A27" s="115"/>
      <c r="B27" s="115"/>
      <c r="C27" s="127">
        <f t="shared" ref="C27:I27" si="1">SUM(C22:C26)</f>
        <v>0</v>
      </c>
      <c r="D27" s="127">
        <f t="shared" si="1"/>
        <v>0</v>
      </c>
      <c r="E27" s="127">
        <f t="shared" si="1"/>
        <v>0</v>
      </c>
      <c r="F27" s="127">
        <f t="shared" si="1"/>
        <v>0</v>
      </c>
      <c r="G27" s="127">
        <f t="shared" si="1"/>
        <v>0</v>
      </c>
      <c r="H27" s="127">
        <f t="shared" si="1"/>
        <v>0</v>
      </c>
      <c r="I27" s="127">
        <f t="shared" si="1"/>
        <v>0</v>
      </c>
      <c r="J27" s="115"/>
    </row>
    <row r="28" spans="1:24" ht="13.5" thickBot="1">
      <c r="A28" s="115"/>
      <c r="B28" s="115"/>
      <c r="C28" s="115"/>
      <c r="D28" s="115"/>
      <c r="E28" s="115"/>
      <c r="F28" s="115"/>
      <c r="H28" s="115"/>
      <c r="I28" s="115"/>
      <c r="J28" s="115"/>
    </row>
    <row r="29" spans="1:24">
      <c r="A29" s="1"/>
      <c r="C29" s="306">
        <f>C20+1</f>
        <v>2016</v>
      </c>
      <c r="D29" s="307"/>
      <c r="E29" s="307"/>
      <c r="F29" s="307"/>
      <c r="G29" s="307"/>
      <c r="H29" s="307"/>
      <c r="I29" s="308"/>
    </row>
    <row r="30" spans="1:24" s="2" customFormat="1" ht="38.25" customHeight="1">
      <c r="B30" s="5" t="s">
        <v>1</v>
      </c>
      <c r="C30" s="119" t="s">
        <v>6</v>
      </c>
      <c r="D30" s="10" t="s">
        <v>111</v>
      </c>
      <c r="E30" s="10" t="s">
        <v>22</v>
      </c>
      <c r="F30" s="10" t="s">
        <v>23</v>
      </c>
      <c r="G30" s="120" t="s">
        <v>94</v>
      </c>
      <c r="H30" s="120" t="s">
        <v>93</v>
      </c>
      <c r="I30" s="121" t="s">
        <v>5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>
      <c r="B31" s="6" t="s">
        <v>7</v>
      </c>
      <c r="C31" s="123">
        <f>'1. a. Obj de prod par action'!K15+'1. a. Obj de prod par action'!K26+'1. a. Obj de prod par action'!K37+'1. a. Obj de prod par action'!K48+'1. a. Obj de prod par action'!K59+'1. a. Obj de prod par action'!K70+'1. a. Obj de prod par action'!K81+'1. a. Obj de prod par action'!K92+'1. a. Obj de prod par action'!K103+'1. a. Obj de prod par action'!K114</f>
        <v>0</v>
      </c>
      <c r="D31" s="54">
        <f>'1. a. Obj de prod par action'!$K$15*'1. a. Obj de prod par action'!L15+'1. a. Obj de prod par action'!$K$26*'1. a. Obj de prod par action'!L26+'1. a. Obj de prod par action'!$K$37*'1. a. Obj de prod par action'!L37+'1. a. Obj de prod par action'!$K$48*'1. a. Obj de prod par action'!L48+'1. a. Obj de prod par action'!$K$59*'1. a. Obj de prod par action'!L59+'1. a. Obj de prod par action'!$K$70*'1. a. Obj de prod par action'!L70+'1. a. Obj de prod par action'!$K$81*'1. a. Obj de prod par action'!L81+'1. a. Obj de prod par action'!$K$92*'1. a. Obj de prod par action'!L92+'1. a. Obj de prod par action'!$K$103*'1. a. Obj de prod par action'!L103+'1. a. Obj de prod par action'!$K$114*'1. a. Obj de prod par action'!L114</f>
        <v>0</v>
      </c>
      <c r="E31" s="54">
        <f>'1. a. Obj de prod par action'!K15*'1. a. Obj de prod par action'!M15+'1. a. Obj de prod par action'!K26*'1. a. Obj de prod par action'!M26+'1. a. Obj de prod par action'!K37*'1. a. Obj de prod par action'!M37+'1. a. Obj de prod par action'!K48*'1. a. Obj de prod par action'!M48+'1. a. Obj de prod par action'!K59*'1. a. Obj de prod par action'!M59+'1. a. Obj de prod par action'!K70*'1. a. Obj de prod par action'!M70+'1. a. Obj de prod par action'!K81*'1. a. Obj de prod par action'!M81+'1. a. Obj de prod par action'!K92*'1. a. Obj de prod par action'!M92+'1. a. Obj de prod par action'!K103*'1. a. Obj de prod par action'!M103+'1. a. Obj de prod par action'!K114*'1. a. Obj de prod par action'!M114</f>
        <v>0</v>
      </c>
      <c r="F31" s="124">
        <f>E31/5</f>
        <v>0</v>
      </c>
      <c r="G31" s="54">
        <f>'1. a. Obj de prod par action'!$K15*'1. a. Obj de prod par action'!N15+'1. a. Obj de prod par action'!$K26*'1. a. Obj de prod par action'!N26+'1. a. Obj de prod par action'!$K37*'1. a. Obj de prod par action'!N37+'1. a. Obj de prod par action'!$K48*'1. a. Obj de prod par action'!N48+'1. a. Obj de prod par action'!$K59*'1. a. Obj de prod par action'!N59+'1. a. Obj de prod par action'!$K70*'1. a. Obj de prod par action'!N70+'1. a. Obj de prod par action'!$K81*'1. a. Obj de prod par action'!N81+'1. a. Obj de prod par action'!$K92*'1. a. Obj de prod par action'!N92+'1. a. Obj de prod par action'!$K103*'1. a. Obj de prod par action'!N103+'1. a. Obj de prod par action'!$K114*'1. a. Obj de prod par action'!N114</f>
        <v>0</v>
      </c>
      <c r="H31" s="122">
        <f>G31*0.3</f>
        <v>0</v>
      </c>
      <c r="I31" s="57">
        <f>D31+F31+H31</f>
        <v>0</v>
      </c>
    </row>
    <row r="32" spans="1:24">
      <c r="B32" s="6" t="s">
        <v>8</v>
      </c>
      <c r="C32" s="123">
        <f>'1. a. Obj de prod par action'!K16+'1. a. Obj de prod par action'!K27+'1. a. Obj de prod par action'!K38+'1. a. Obj de prod par action'!K49+'1. a. Obj de prod par action'!K60+'1. a. Obj de prod par action'!K71+'1. a. Obj de prod par action'!K82+'1. a. Obj de prod par action'!K93+'1. a. Obj de prod par action'!K104+'1. a. Obj de prod par action'!K115</f>
        <v>0</v>
      </c>
      <c r="D32" s="54">
        <f>'1. a. Obj de prod par action'!K16*'1. a. Obj de prod par action'!L16+'1. a. Obj de prod par action'!K27*'1. a. Obj de prod par action'!L27+'1. a. Obj de prod par action'!K38*'1. a. Obj de prod par action'!L38+'1. a. Obj de prod par action'!K49*'1. a. Obj de prod par action'!L49+'1. a. Obj de prod par action'!K60*'1. a. Obj de prod par action'!L60+'1. a. Obj de prod par action'!K71*'1. a. Obj de prod par action'!L71+'1. a. Obj de prod par action'!K82*'1. a. Obj de prod par action'!L82+'1. a. Obj de prod par action'!K93*'1. a. Obj de prod par action'!L93+'1. a. Obj de prod par action'!K104*'1. a. Obj de prod par action'!L104+'1. a. Obj de prod par action'!K115*'1. a. Obj de prod par action'!L115</f>
        <v>0</v>
      </c>
      <c r="E32" s="54">
        <f>'1. a. Obj de prod par action'!K16*'1. a. Obj de prod par action'!M16+'1. a. Obj de prod par action'!K27*'1. a. Obj de prod par action'!M27+'1. a. Obj de prod par action'!K38*'1. a. Obj de prod par action'!M38+'1. a. Obj de prod par action'!K49*'1. a. Obj de prod par action'!M49+'1. a. Obj de prod par action'!K60*'1. a. Obj de prod par action'!M60+'1. a. Obj de prod par action'!K71*'1. a. Obj de prod par action'!M71+'1. a. Obj de prod par action'!K82*'1. a. Obj de prod par action'!M82+'1. a. Obj de prod par action'!K93*'1. a. Obj de prod par action'!M93+'1. a. Obj de prod par action'!K104*'1. a. Obj de prod par action'!M104+'1. a. Obj de prod par action'!K115*'1. a. Obj de prod par action'!M115</f>
        <v>0</v>
      </c>
      <c r="F32" s="124">
        <f>E32/5</f>
        <v>0</v>
      </c>
      <c r="G32" s="54">
        <f>'1. a. Obj de prod par action'!$K16*'1. a. Obj de prod par action'!N16+'1. a. Obj de prod par action'!$K27*'1. a. Obj de prod par action'!N27+'1. a. Obj de prod par action'!$K38*'1. a. Obj de prod par action'!N38+'1. a. Obj de prod par action'!$K49*'1. a. Obj de prod par action'!N49+'1. a. Obj de prod par action'!$K60*'1. a. Obj de prod par action'!N60+'1. a. Obj de prod par action'!$K71*'1. a. Obj de prod par action'!N71+'1. a. Obj de prod par action'!$K82*'1. a. Obj de prod par action'!N82+'1. a. Obj de prod par action'!$K93*'1. a. Obj de prod par action'!N93+'1. a. Obj de prod par action'!$K104*'1. a. Obj de prod par action'!N104+'1. a. Obj de prod par action'!$K115*'1. a. Obj de prod par action'!N115</f>
        <v>0</v>
      </c>
      <c r="H32" s="122">
        <f>G32*0.3</f>
        <v>0</v>
      </c>
      <c r="I32" s="57">
        <f>D32+F32+H32</f>
        <v>0</v>
      </c>
    </row>
    <row r="33" spans="1:24">
      <c r="B33" s="6" t="s">
        <v>9</v>
      </c>
      <c r="C33" s="123">
        <f>'1. a. Obj de prod par action'!K17+'1. a. Obj de prod par action'!K28+'1. a. Obj de prod par action'!K39+'1. a. Obj de prod par action'!K50+'1. a. Obj de prod par action'!K61+'1. a. Obj de prod par action'!K72+'1. a. Obj de prod par action'!K83+'1. a. Obj de prod par action'!K94+'1. a. Obj de prod par action'!K105+'1. a. Obj de prod par action'!K116</f>
        <v>0</v>
      </c>
      <c r="D33" s="54">
        <f>'1. a. Obj de prod par action'!K17*'1. a. Obj de prod par action'!L17+'1. a. Obj de prod par action'!K28*'1. a. Obj de prod par action'!L28+'1. a. Obj de prod par action'!K39*'1. a. Obj de prod par action'!L39+'1. a. Obj de prod par action'!K50*'1. a. Obj de prod par action'!L50+'1. a. Obj de prod par action'!K61*'1. a. Obj de prod par action'!L61+'1. a. Obj de prod par action'!K72*'1. a. Obj de prod par action'!L72+'1. a. Obj de prod par action'!K83*'1. a. Obj de prod par action'!L83+'1. a. Obj de prod par action'!K94*'1. a. Obj de prod par action'!L94+'1. a. Obj de prod par action'!K105*'1. a. Obj de prod par action'!L105+'1. a. Obj de prod par action'!K116*'1. a. Obj de prod par action'!L116</f>
        <v>0</v>
      </c>
      <c r="E33" s="54">
        <f>'1. a. Obj de prod par action'!K17*'1. a. Obj de prod par action'!M17+'1. a. Obj de prod par action'!K28*'1. a. Obj de prod par action'!M28+'1. a. Obj de prod par action'!K39*'1. a. Obj de prod par action'!M39+'1. a. Obj de prod par action'!K50*'1. a. Obj de prod par action'!M50+'1. a. Obj de prod par action'!K61*'1. a. Obj de prod par action'!M61+'1. a. Obj de prod par action'!K72*'1. a. Obj de prod par action'!M72+'1. a. Obj de prod par action'!K83*'1. a. Obj de prod par action'!M83+'1. a. Obj de prod par action'!K94*'1. a. Obj de prod par action'!M94+'1. a. Obj de prod par action'!K105*'1. a. Obj de prod par action'!M105+'1. a. Obj de prod par action'!K116*'1. a. Obj de prod par action'!M116</f>
        <v>0</v>
      </c>
      <c r="F33" s="124">
        <f>E33/5</f>
        <v>0</v>
      </c>
      <c r="G33" s="54">
        <f>'1. a. Obj de prod par action'!$K17*'1. a. Obj de prod par action'!N17+'1. a. Obj de prod par action'!$K28*'1. a. Obj de prod par action'!N28+'1. a. Obj de prod par action'!$K39*'1. a. Obj de prod par action'!N39+'1. a. Obj de prod par action'!$K50*'1. a. Obj de prod par action'!N50+'1. a. Obj de prod par action'!$K61*'1. a. Obj de prod par action'!N61+'1. a. Obj de prod par action'!$K72*'1. a. Obj de prod par action'!N72+'1. a. Obj de prod par action'!$K83*'1. a. Obj de prod par action'!N83+'1. a. Obj de prod par action'!$K94*'1. a. Obj de prod par action'!N94+'1. a. Obj de prod par action'!$K105*'1. a. Obj de prod par action'!N105+'1. a. Obj de prod par action'!$K116*'1. a. Obj de prod par action'!N116</f>
        <v>0</v>
      </c>
      <c r="H33" s="122">
        <f>G33*0.3</f>
        <v>0</v>
      </c>
      <c r="I33" s="57">
        <f>D33+F33+H33</f>
        <v>0</v>
      </c>
    </row>
    <row r="34" spans="1:24">
      <c r="B34" s="6" t="s">
        <v>10</v>
      </c>
      <c r="C34" s="123">
        <f>'1. a. Obj de prod par action'!K18+'1. a. Obj de prod par action'!K29+'1. a. Obj de prod par action'!K40+'1. a. Obj de prod par action'!K51+'1. a. Obj de prod par action'!K62+'1. a. Obj de prod par action'!K73+'1. a. Obj de prod par action'!K84+'1. a. Obj de prod par action'!K95+'1. a. Obj de prod par action'!K106+'1. a. Obj de prod par action'!K117</f>
        <v>0</v>
      </c>
      <c r="D34" s="54">
        <f>'1. a. Obj de prod par action'!K18*'1. a. Obj de prod par action'!L18+'1. a. Obj de prod par action'!K29*'1. a. Obj de prod par action'!L29+'1. a. Obj de prod par action'!K40*'1. a. Obj de prod par action'!L40+'1. a. Obj de prod par action'!K51*'1. a. Obj de prod par action'!L51+'1. a. Obj de prod par action'!K62*'1. a. Obj de prod par action'!L62+'1. a. Obj de prod par action'!K73*'1. a. Obj de prod par action'!L73+'1. a. Obj de prod par action'!K84*'1. a. Obj de prod par action'!L84+'1. a. Obj de prod par action'!K95*'1. a. Obj de prod par action'!L95+'1. a. Obj de prod par action'!K106*'1. a. Obj de prod par action'!L106+'1. a. Obj de prod par action'!K117*'1. a. Obj de prod par action'!L117</f>
        <v>0</v>
      </c>
      <c r="E34" s="54">
        <f>'1. a. Obj de prod par action'!K18*'1. a. Obj de prod par action'!M18+'1. a. Obj de prod par action'!K29*'1. a. Obj de prod par action'!M29+'1. a. Obj de prod par action'!K40*'1. a. Obj de prod par action'!M40+'1. a. Obj de prod par action'!K51*'1. a. Obj de prod par action'!M51+'1. a. Obj de prod par action'!K62*'1. a. Obj de prod par action'!M62+'1. a. Obj de prod par action'!K73*'1. a. Obj de prod par action'!M73+'1. a. Obj de prod par action'!K84*'1. a. Obj de prod par action'!M84+'1. a. Obj de prod par action'!K95*'1. a. Obj de prod par action'!M95+'1. a. Obj de prod par action'!K106*'1. a. Obj de prod par action'!M106+'1. a. Obj de prod par action'!K117*'1. a. Obj de prod par action'!M117</f>
        <v>0</v>
      </c>
      <c r="F34" s="124">
        <f>E34/5</f>
        <v>0</v>
      </c>
      <c r="G34" s="54">
        <f>'1. a. Obj de prod par action'!$K18*'1. a. Obj de prod par action'!N18+'1. a. Obj de prod par action'!$K29*'1. a. Obj de prod par action'!N29+'1. a. Obj de prod par action'!$K40*'1. a. Obj de prod par action'!N40+'1. a. Obj de prod par action'!$K51*'1. a. Obj de prod par action'!N51+'1. a. Obj de prod par action'!$K62*'1. a. Obj de prod par action'!N62+'1. a. Obj de prod par action'!$K73*'1. a. Obj de prod par action'!N73+'1. a. Obj de prod par action'!$K84*'1. a. Obj de prod par action'!N84+'1. a. Obj de prod par action'!$K95*'1. a. Obj de prod par action'!N95+'1. a. Obj de prod par action'!$K106*'1. a. Obj de prod par action'!N106+'1. a. Obj de prod par action'!$K117*'1. a. Obj de prod par action'!N117</f>
        <v>0</v>
      </c>
      <c r="H34" s="122">
        <f>G34*0.3</f>
        <v>0</v>
      </c>
      <c r="I34" s="57">
        <f>D34+F34+H34</f>
        <v>0</v>
      </c>
    </row>
    <row r="35" spans="1:24" ht="13.5" thickBot="1">
      <c r="B35" s="6" t="s">
        <v>11</v>
      </c>
      <c r="C35" s="125">
        <f>'1. a. Obj de prod par action'!K19+'1. a. Obj de prod par action'!K30+'1. a. Obj de prod par action'!K41+'1. a. Obj de prod par action'!K52+'1. a. Obj de prod par action'!K63+'1. a. Obj de prod par action'!K74+'1. a. Obj de prod par action'!K85+'1. a. Obj de prod par action'!K96+'1. a. Obj de prod par action'!K107+'1. a. Obj de prod par action'!K118</f>
        <v>0</v>
      </c>
      <c r="D35" s="56">
        <f>'1. a. Obj de prod par action'!K19*'1. a. Obj de prod par action'!L19+'1. a. Obj de prod par action'!K30*'1. a. Obj de prod par action'!L30+'1. a. Obj de prod par action'!K41*'1. a. Obj de prod par action'!L41+'1. a. Obj de prod par action'!K52*'1. a. Obj de prod par action'!L52+'1. a. Obj de prod par action'!K63*'1. a. Obj de prod par action'!L63+'1. a. Obj de prod par action'!K74*'1. a. Obj de prod par action'!L74+'1. a. Obj de prod par action'!K85*'1. a. Obj de prod par action'!L85+'1. a. Obj de prod par action'!K96*'1. a. Obj de prod par action'!L96+'1. a. Obj de prod par action'!K107*'1. a. Obj de prod par action'!L107+'1. a. Obj de prod par action'!K118*'1. a. Obj de prod par action'!L118</f>
        <v>0</v>
      </c>
      <c r="E35" s="56">
        <f>'1. a. Obj de prod par action'!K19*'1. a. Obj de prod par action'!M19+'1. a. Obj de prod par action'!K30*'1. a. Obj de prod par action'!M30+'1. a. Obj de prod par action'!K41*'1. a. Obj de prod par action'!M41+'1. a. Obj de prod par action'!K52*'1. a. Obj de prod par action'!M52+'1. a. Obj de prod par action'!K63*'1. a. Obj de prod par action'!M63+'1. a. Obj de prod par action'!K74*'1. a. Obj de prod par action'!M74+'1. a. Obj de prod par action'!K85*'1. a. Obj de prod par action'!M85+'1. a. Obj de prod par action'!K96*'1. a. Obj de prod par action'!M96+'1. a. Obj de prod par action'!K107*'1. a. Obj de prod par action'!M107+'1. a. Obj de prod par action'!K118*'1. a. Obj de prod par action'!M118</f>
        <v>0</v>
      </c>
      <c r="F35" s="126">
        <f>E35/5</f>
        <v>0</v>
      </c>
      <c r="G35" s="56">
        <f>'1. a. Obj de prod par action'!$K19*'1. a. Obj de prod par action'!N19+'1. a. Obj de prod par action'!$K30*'1. a. Obj de prod par action'!N30+'1. a. Obj de prod par action'!$K41*'1. a. Obj de prod par action'!N41+'1. a. Obj de prod par action'!$K52*'1. a. Obj de prod par action'!N52+'1. a. Obj de prod par action'!$K63*'1. a. Obj de prod par action'!N63+'1. a. Obj de prod par action'!$K74*'1. a. Obj de prod par action'!N74+'1. a. Obj de prod par action'!$K85*'1. a. Obj de prod par action'!N85+'1. a. Obj de prod par action'!$K96*'1. a. Obj de prod par action'!N96+'1. a. Obj de prod par action'!$K107*'1. a. Obj de prod par action'!N107+'1. a. Obj de prod par action'!$K118*'1. a. Obj de prod par action'!N118</f>
        <v>0</v>
      </c>
      <c r="H35" s="126">
        <f>G35*0.3</f>
        <v>0</v>
      </c>
      <c r="I35" s="58">
        <f>D35+F35+H35</f>
        <v>0</v>
      </c>
    </row>
    <row r="36" spans="1:24">
      <c r="C36" s="127">
        <f t="shared" ref="C36:I36" si="2">SUM(C31:C35)</f>
        <v>0</v>
      </c>
      <c r="D36" s="127">
        <f t="shared" si="2"/>
        <v>0</v>
      </c>
      <c r="E36" s="127">
        <f t="shared" si="2"/>
        <v>0</v>
      </c>
      <c r="F36" s="127">
        <f t="shared" si="2"/>
        <v>0</v>
      </c>
      <c r="G36" s="127">
        <f t="shared" si="2"/>
        <v>0</v>
      </c>
      <c r="H36" s="127">
        <f t="shared" si="2"/>
        <v>0</v>
      </c>
      <c r="I36" s="127">
        <f t="shared" si="2"/>
        <v>0</v>
      </c>
    </row>
    <row r="37" spans="1:24" ht="13.5" thickBot="1">
      <c r="C37" s="115"/>
      <c r="D37" s="115"/>
      <c r="E37" s="115"/>
      <c r="F37" s="115"/>
      <c r="H37" s="115"/>
      <c r="I37" s="115"/>
    </row>
    <row r="38" spans="1:24">
      <c r="A38" s="1"/>
      <c r="C38" s="296">
        <f>C29+1</f>
        <v>2017</v>
      </c>
      <c r="D38" s="297"/>
      <c r="E38" s="297"/>
      <c r="F38" s="297"/>
      <c r="G38" s="297"/>
      <c r="H38" s="297"/>
      <c r="I38" s="298"/>
    </row>
    <row r="39" spans="1:24" s="2" customFormat="1" ht="38.25" customHeight="1">
      <c r="B39" s="5" t="s">
        <v>1</v>
      </c>
      <c r="C39" s="119" t="s">
        <v>6</v>
      </c>
      <c r="D39" s="10" t="s">
        <v>111</v>
      </c>
      <c r="E39" s="10" t="s">
        <v>22</v>
      </c>
      <c r="F39" s="10" t="s">
        <v>23</v>
      </c>
      <c r="G39" s="120" t="s">
        <v>94</v>
      </c>
      <c r="H39" s="120" t="s">
        <v>93</v>
      </c>
      <c r="I39" s="121" t="s">
        <v>5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>
      <c r="B40" s="6" t="s">
        <v>7</v>
      </c>
      <c r="C40" s="123">
        <f>'1. a. Obj de prod par action'!O15+'1. a. Obj de prod par action'!O26+'1. a. Obj de prod par action'!O37+'1. a. Obj de prod par action'!O48+'1. a. Obj de prod par action'!O59+'1. a. Obj de prod par action'!O70+'1. a. Obj de prod par action'!O81+'1. a. Obj de prod par action'!O92+'1. a. Obj de prod par action'!O103+'1. a. Obj de prod par action'!O114</f>
        <v>0</v>
      </c>
      <c r="D40" s="54">
        <f>'1. a. Obj de prod par action'!$O$15*'1. a. Obj de prod par action'!P15+'1. a. Obj de prod par action'!$O$26*'1. a. Obj de prod par action'!P26+'1. a. Obj de prod par action'!$O$37*'1. a. Obj de prod par action'!P37+'1. a. Obj de prod par action'!$O$48*'1. a. Obj de prod par action'!P48+'1. a. Obj de prod par action'!$O$59*'1. a. Obj de prod par action'!P59+'1. a. Obj de prod par action'!$O$70*'1. a. Obj de prod par action'!P70+'1. a. Obj de prod par action'!$O$81*'1. a. Obj de prod par action'!P81+'1. a. Obj de prod par action'!$O$92*'1. a. Obj de prod par action'!P92+'1. a. Obj de prod par action'!$O$103*'1. a. Obj de prod par action'!P103+'1. a. Obj de prod par action'!$O$114*'1. a. Obj de prod par action'!P114</f>
        <v>0</v>
      </c>
      <c r="E40" s="54">
        <f>'1. a. Obj de prod par action'!O15*'1. a. Obj de prod par action'!Q15+'1. a. Obj de prod par action'!O26*'1. a. Obj de prod par action'!Q26+'1. a. Obj de prod par action'!O37*'1. a. Obj de prod par action'!Q37+'1. a. Obj de prod par action'!O48*'1. a. Obj de prod par action'!Q48+'1. a. Obj de prod par action'!O59*'1. a. Obj de prod par action'!Q59+'1. a. Obj de prod par action'!O70*'1. a. Obj de prod par action'!Q70+'1. a. Obj de prod par action'!O81*'1. a. Obj de prod par action'!Q81+'1. a. Obj de prod par action'!O92*'1. a. Obj de prod par action'!Q92+'1. a. Obj de prod par action'!O103*'1. a. Obj de prod par action'!Q103+'1. a. Obj de prod par action'!O114*'1. a. Obj de prod par action'!Q114</f>
        <v>0</v>
      </c>
      <c r="F40" s="124">
        <f>E40/5</f>
        <v>0</v>
      </c>
      <c r="G40" s="122">
        <f>'1. a. Obj de prod par action'!$O15*'1. a. Obj de prod par action'!R15+'1. a. Obj de prod par action'!$O26*'1. a. Obj de prod par action'!R26+'1. a. Obj de prod par action'!$O37*'1. a. Obj de prod par action'!R37+'1. a. Obj de prod par action'!$O48*'1. a. Obj de prod par action'!R48+'1. a. Obj de prod par action'!$O59*'1. a. Obj de prod par action'!R59+'1. a. Obj de prod par action'!$O70*'1. a. Obj de prod par action'!R70+'1. a. Obj de prod par action'!$O81*'1. a. Obj de prod par action'!R81+'1. a. Obj de prod par action'!$O92*'1. a. Obj de prod par action'!R92+'1. a. Obj de prod par action'!$O103*'1. a. Obj de prod par action'!R103+'1. a. Obj de prod par action'!$O114*'1. a. Obj de prod par action'!R114</f>
        <v>0</v>
      </c>
      <c r="H40" s="122">
        <f>G40*0.3</f>
        <v>0</v>
      </c>
      <c r="I40" s="57">
        <f>D40+F40+H40</f>
        <v>0</v>
      </c>
    </row>
    <row r="41" spans="1:24">
      <c r="B41" s="6" t="s">
        <v>8</v>
      </c>
      <c r="C41" s="123">
        <f>'1. a. Obj de prod par action'!O16+'1. a. Obj de prod par action'!O27+'1. a. Obj de prod par action'!O38+'1. a. Obj de prod par action'!O49+'1. a. Obj de prod par action'!O60+'1. a. Obj de prod par action'!O71+'1. a. Obj de prod par action'!O82+'1. a. Obj de prod par action'!O93+'1. a. Obj de prod par action'!O104+'1. a. Obj de prod par action'!O115</f>
        <v>0</v>
      </c>
      <c r="D41" s="54">
        <f>'1. a. Obj de prod par action'!O16*'1. a. Obj de prod par action'!P16+'1. a. Obj de prod par action'!O27*'1. a. Obj de prod par action'!P27+'1. a. Obj de prod par action'!O38*'1. a. Obj de prod par action'!P38+'1. a. Obj de prod par action'!O49*'1. a. Obj de prod par action'!P49+'1. a. Obj de prod par action'!O60*'1. a. Obj de prod par action'!P60+'1. a. Obj de prod par action'!O71*'1. a. Obj de prod par action'!P71+'1. a. Obj de prod par action'!O82*'1. a. Obj de prod par action'!P82+'1. a. Obj de prod par action'!O93*'1. a. Obj de prod par action'!P93+'1. a. Obj de prod par action'!O104*'1. a. Obj de prod par action'!P104+'1. a. Obj de prod par action'!O115*'1. a. Obj de prod par action'!P115</f>
        <v>0</v>
      </c>
      <c r="E41" s="54">
        <f>'1. a. Obj de prod par action'!O16*'1. a. Obj de prod par action'!Q16+'1. a. Obj de prod par action'!O27*'1. a. Obj de prod par action'!Q27+'1. a. Obj de prod par action'!O38*'1. a. Obj de prod par action'!Q38+'1. a. Obj de prod par action'!O49*'1. a. Obj de prod par action'!Q49+'1. a. Obj de prod par action'!O60*'1. a. Obj de prod par action'!Q60+'1. a. Obj de prod par action'!O71*'1. a. Obj de prod par action'!Q71+'1. a. Obj de prod par action'!O82*'1. a. Obj de prod par action'!Q82+'1. a. Obj de prod par action'!O93*'1. a. Obj de prod par action'!Q93+'1. a. Obj de prod par action'!O104*'1. a. Obj de prod par action'!Q104+'1. a. Obj de prod par action'!O115*'1. a. Obj de prod par action'!Q115</f>
        <v>0</v>
      </c>
      <c r="F41" s="124">
        <f>E41/5</f>
        <v>0</v>
      </c>
      <c r="G41" s="122">
        <f>'1. a. Obj de prod par action'!$O16*'1. a. Obj de prod par action'!R16+'1. a. Obj de prod par action'!$O27*'1. a. Obj de prod par action'!R27+'1. a. Obj de prod par action'!$O38*'1. a. Obj de prod par action'!R38+'1. a. Obj de prod par action'!$O49*'1. a. Obj de prod par action'!R49+'1. a. Obj de prod par action'!$O60*'1. a. Obj de prod par action'!R60+'1. a. Obj de prod par action'!$O71*'1. a. Obj de prod par action'!R71+'1. a. Obj de prod par action'!$O82*'1. a. Obj de prod par action'!R82+'1. a. Obj de prod par action'!$O93*'1. a. Obj de prod par action'!R93+'1. a. Obj de prod par action'!$O104*'1. a. Obj de prod par action'!R104+'1. a. Obj de prod par action'!$O115*'1. a. Obj de prod par action'!R115</f>
        <v>0</v>
      </c>
      <c r="H41" s="122">
        <f>G41*0.3</f>
        <v>0</v>
      </c>
      <c r="I41" s="57">
        <f>D41+F41+H41</f>
        <v>0</v>
      </c>
    </row>
    <row r="42" spans="1:24">
      <c r="B42" s="6" t="s">
        <v>9</v>
      </c>
      <c r="C42" s="123">
        <f>'1. a. Obj de prod par action'!O17+'1. a. Obj de prod par action'!O28+'1. a. Obj de prod par action'!O39+'1. a. Obj de prod par action'!O50+'1. a. Obj de prod par action'!O61+'1. a. Obj de prod par action'!O72+'1. a. Obj de prod par action'!O83+'1. a. Obj de prod par action'!O94+'1. a. Obj de prod par action'!O105+'1. a. Obj de prod par action'!O116</f>
        <v>0</v>
      </c>
      <c r="D42" s="54">
        <f>'1. a. Obj de prod par action'!O17*'1. a. Obj de prod par action'!P17+'1. a. Obj de prod par action'!O28*'1. a. Obj de prod par action'!P28+'1. a. Obj de prod par action'!O39*'1. a. Obj de prod par action'!P39+'1. a. Obj de prod par action'!O50*'1. a. Obj de prod par action'!P50+'1. a. Obj de prod par action'!O61*'1. a. Obj de prod par action'!P61+'1. a. Obj de prod par action'!O72*'1. a. Obj de prod par action'!P72+'1. a. Obj de prod par action'!O83*'1. a. Obj de prod par action'!P83+'1. a. Obj de prod par action'!O94*'1. a. Obj de prod par action'!P94+'1. a. Obj de prod par action'!O105*'1. a. Obj de prod par action'!P105+'1. a. Obj de prod par action'!O116*'1. a. Obj de prod par action'!P116</f>
        <v>0</v>
      </c>
      <c r="E42" s="54">
        <f>'1. a. Obj de prod par action'!O17*'1. a. Obj de prod par action'!Q17+'1. a. Obj de prod par action'!O28*'1. a. Obj de prod par action'!Q28+'1. a. Obj de prod par action'!O39*'1. a. Obj de prod par action'!Q39+'1. a. Obj de prod par action'!O50*'1. a. Obj de prod par action'!Q50+'1. a. Obj de prod par action'!O61*'1. a. Obj de prod par action'!Q61+'1. a. Obj de prod par action'!O72*'1. a. Obj de prod par action'!Q72+'1. a. Obj de prod par action'!O83*'1. a. Obj de prod par action'!Q83+'1. a. Obj de prod par action'!O94*'1. a. Obj de prod par action'!Q94+'1. a. Obj de prod par action'!O105*'1. a. Obj de prod par action'!Q105+'1. a. Obj de prod par action'!O116*'1. a. Obj de prod par action'!Q116</f>
        <v>0</v>
      </c>
      <c r="F42" s="124">
        <f>E42/5</f>
        <v>0</v>
      </c>
      <c r="G42" s="122">
        <f>'1. a. Obj de prod par action'!$O17*'1. a. Obj de prod par action'!R17+'1. a. Obj de prod par action'!$O28*'1. a. Obj de prod par action'!R28+'1. a. Obj de prod par action'!$O39*'1. a. Obj de prod par action'!R39+'1. a. Obj de prod par action'!$O50*'1. a. Obj de prod par action'!R50+'1. a. Obj de prod par action'!$O61*'1. a. Obj de prod par action'!R61+'1. a. Obj de prod par action'!$O72*'1. a. Obj de prod par action'!R72+'1. a. Obj de prod par action'!$O83*'1. a. Obj de prod par action'!R83+'1. a. Obj de prod par action'!$O94*'1. a. Obj de prod par action'!R94+'1. a. Obj de prod par action'!$O105*'1. a. Obj de prod par action'!R105+'1. a. Obj de prod par action'!$O116*'1. a. Obj de prod par action'!R116</f>
        <v>0</v>
      </c>
      <c r="H42" s="122">
        <f>G42*0.3</f>
        <v>0</v>
      </c>
      <c r="I42" s="57">
        <f>D42+F42+H42</f>
        <v>0</v>
      </c>
    </row>
    <row r="43" spans="1:24">
      <c r="B43" s="6" t="s">
        <v>10</v>
      </c>
      <c r="C43" s="123">
        <f>'1. a. Obj de prod par action'!O18+'1. a. Obj de prod par action'!O29+'1. a. Obj de prod par action'!O40+'1. a. Obj de prod par action'!O51+'1. a. Obj de prod par action'!O62+'1. a. Obj de prod par action'!O73+'1. a. Obj de prod par action'!O84+'1. a. Obj de prod par action'!O95+'1. a. Obj de prod par action'!O106+'1. a. Obj de prod par action'!O117</f>
        <v>0</v>
      </c>
      <c r="D43" s="54">
        <f>'1. a. Obj de prod par action'!O18*'1. a. Obj de prod par action'!P18+'1. a. Obj de prod par action'!O29*'1. a. Obj de prod par action'!P29+'1. a. Obj de prod par action'!O40*'1. a. Obj de prod par action'!P40+'1. a. Obj de prod par action'!O51*'1. a. Obj de prod par action'!P51+'1. a. Obj de prod par action'!O62*'1. a. Obj de prod par action'!P62+'1. a. Obj de prod par action'!O73*'1. a. Obj de prod par action'!P73+'1. a. Obj de prod par action'!O84*'1. a. Obj de prod par action'!P84+'1. a. Obj de prod par action'!O95*'1. a. Obj de prod par action'!P95+'1. a. Obj de prod par action'!O106*'1. a. Obj de prod par action'!P106+'1. a. Obj de prod par action'!O117*'1. a. Obj de prod par action'!P117</f>
        <v>0</v>
      </c>
      <c r="E43" s="54">
        <f>'1. a. Obj de prod par action'!O18*'1. a. Obj de prod par action'!Q18+'1. a. Obj de prod par action'!O29*'1. a. Obj de prod par action'!Q29+'1. a. Obj de prod par action'!O40*'1. a. Obj de prod par action'!Q40+'1. a. Obj de prod par action'!O51*'1. a. Obj de prod par action'!Q51+'1. a. Obj de prod par action'!O62*'1. a. Obj de prod par action'!Q62+'1. a. Obj de prod par action'!O73*'1. a. Obj de prod par action'!Q73+'1. a. Obj de prod par action'!O84*'1. a. Obj de prod par action'!Q84+'1. a. Obj de prod par action'!O95*'1. a. Obj de prod par action'!Q95+'1. a. Obj de prod par action'!O106*'1. a. Obj de prod par action'!Q106+'1. a. Obj de prod par action'!O117*'1. a. Obj de prod par action'!Q117</f>
        <v>0</v>
      </c>
      <c r="F43" s="124">
        <f>E43/5</f>
        <v>0</v>
      </c>
      <c r="G43" s="122">
        <f>'1. a. Obj de prod par action'!$O18*'1. a. Obj de prod par action'!R18+'1. a. Obj de prod par action'!$O29*'1. a. Obj de prod par action'!R29+'1. a. Obj de prod par action'!$O40*'1. a. Obj de prod par action'!R40+'1. a. Obj de prod par action'!$O51*'1. a. Obj de prod par action'!R51+'1. a. Obj de prod par action'!$O62*'1. a. Obj de prod par action'!R62+'1. a. Obj de prod par action'!$O73*'1. a. Obj de prod par action'!R73+'1. a. Obj de prod par action'!$O84*'1. a. Obj de prod par action'!R84+'1. a. Obj de prod par action'!$O95*'1. a. Obj de prod par action'!R95+'1. a. Obj de prod par action'!$O106*'1. a. Obj de prod par action'!R106+'1. a. Obj de prod par action'!$O117*'1. a. Obj de prod par action'!R117</f>
        <v>0</v>
      </c>
      <c r="H43" s="122">
        <f>G43*0.3</f>
        <v>0</v>
      </c>
      <c r="I43" s="57">
        <f>D43+F43+H43</f>
        <v>0</v>
      </c>
    </row>
    <row r="44" spans="1:24" ht="13.5" thickBot="1">
      <c r="B44" s="6" t="s">
        <v>11</v>
      </c>
      <c r="C44" s="125">
        <f>'1. a. Obj de prod par action'!O19+'1. a. Obj de prod par action'!O30+'1. a. Obj de prod par action'!O41+'1. a. Obj de prod par action'!O52+'1. a. Obj de prod par action'!O63+'1. a. Obj de prod par action'!O74+'1. a. Obj de prod par action'!O85+'1. a. Obj de prod par action'!O96+'1. a. Obj de prod par action'!O107+'1. a. Obj de prod par action'!O118</f>
        <v>0</v>
      </c>
      <c r="D44" s="56">
        <f>'1. a. Obj de prod par action'!O19*'1. a. Obj de prod par action'!P19+'1. a. Obj de prod par action'!O30*'1. a. Obj de prod par action'!P30+'1. a. Obj de prod par action'!O41*'1. a. Obj de prod par action'!P41+'1. a. Obj de prod par action'!O52*'1. a. Obj de prod par action'!P52+'1. a. Obj de prod par action'!O63*'1. a. Obj de prod par action'!P63+'1. a. Obj de prod par action'!O74*'1. a. Obj de prod par action'!P74+'1. a. Obj de prod par action'!O85*'1. a. Obj de prod par action'!P85+'1. a. Obj de prod par action'!O96*'1. a. Obj de prod par action'!P96+'1. a. Obj de prod par action'!O107*'1. a. Obj de prod par action'!P107+'1. a. Obj de prod par action'!O118*'1. a. Obj de prod par action'!P118</f>
        <v>0</v>
      </c>
      <c r="E44" s="56">
        <f>'1. a. Obj de prod par action'!O19*'1. a. Obj de prod par action'!Q19+'1. a. Obj de prod par action'!O30*'1. a. Obj de prod par action'!Q30+'1. a. Obj de prod par action'!O41*'1. a. Obj de prod par action'!Q41+'1. a. Obj de prod par action'!O52*'1. a. Obj de prod par action'!Q52+'1. a. Obj de prod par action'!O63*'1. a. Obj de prod par action'!Q63+'1. a. Obj de prod par action'!O74*'1. a. Obj de prod par action'!Q74+'1. a. Obj de prod par action'!O85*'1. a. Obj de prod par action'!Q85+'1. a. Obj de prod par action'!O96*'1. a. Obj de prod par action'!Q96+'1. a. Obj de prod par action'!O107*'1. a. Obj de prod par action'!Q107+'1. a. Obj de prod par action'!O118*'1. a. Obj de prod par action'!Q118</f>
        <v>0</v>
      </c>
      <c r="F44" s="126">
        <f>E44/5</f>
        <v>0</v>
      </c>
      <c r="G44" s="126">
        <f>'1. a. Obj de prod par action'!$O19*'1. a. Obj de prod par action'!R19+'1. a. Obj de prod par action'!$O30*'1. a. Obj de prod par action'!R30+'1. a. Obj de prod par action'!$O41*'1. a. Obj de prod par action'!R41+'1. a. Obj de prod par action'!$O52*'1. a. Obj de prod par action'!R52+'1. a. Obj de prod par action'!$O63*'1. a. Obj de prod par action'!R63+'1. a. Obj de prod par action'!$O74*'1. a. Obj de prod par action'!R74+'1. a. Obj de prod par action'!$O85*'1. a. Obj de prod par action'!R85+'1. a. Obj de prod par action'!$O96*'1. a. Obj de prod par action'!R96+'1. a. Obj de prod par action'!$O107*'1. a. Obj de prod par action'!R107+'1. a. Obj de prod par action'!$O118*'1. a. Obj de prod par action'!R118</f>
        <v>0</v>
      </c>
      <c r="H44" s="126">
        <f>G44*0.3</f>
        <v>0</v>
      </c>
      <c r="I44" s="58">
        <f>D44+F44+H44</f>
        <v>0</v>
      </c>
    </row>
    <row r="45" spans="1:24">
      <c r="C45" s="127">
        <f t="shared" ref="C45:I45" si="3">SUM(C40:C44)</f>
        <v>0</v>
      </c>
      <c r="D45" s="127">
        <f t="shared" si="3"/>
        <v>0</v>
      </c>
      <c r="E45" s="127">
        <f t="shared" si="3"/>
        <v>0</v>
      </c>
      <c r="F45" s="127">
        <f t="shared" si="3"/>
        <v>0</v>
      </c>
      <c r="G45" s="127">
        <f t="shared" si="3"/>
        <v>0</v>
      </c>
      <c r="H45" s="127">
        <f t="shared" si="3"/>
        <v>0</v>
      </c>
      <c r="I45" s="127">
        <f t="shared" si="3"/>
        <v>0</v>
      </c>
    </row>
    <row r="46" spans="1:24" ht="13.5" thickBot="1">
      <c r="C46" s="115"/>
      <c r="D46" s="115"/>
      <c r="E46" s="115"/>
      <c r="F46" s="115"/>
      <c r="H46" s="115"/>
      <c r="I46" s="115"/>
    </row>
    <row r="47" spans="1:24">
      <c r="A47" s="1"/>
      <c r="C47" s="296">
        <f>C38+1</f>
        <v>2018</v>
      </c>
      <c r="D47" s="297"/>
      <c r="E47" s="297"/>
      <c r="F47" s="297"/>
      <c r="G47" s="297"/>
      <c r="H47" s="297"/>
      <c r="I47" s="298"/>
    </row>
    <row r="48" spans="1:24" s="2" customFormat="1" ht="38.25" customHeight="1">
      <c r="B48" s="5" t="s">
        <v>1</v>
      </c>
      <c r="C48" s="9" t="s">
        <v>6</v>
      </c>
      <c r="D48" s="10" t="s">
        <v>111</v>
      </c>
      <c r="E48" s="3" t="s">
        <v>22</v>
      </c>
      <c r="F48" s="3" t="s">
        <v>23</v>
      </c>
      <c r="G48" s="120" t="s">
        <v>94</v>
      </c>
      <c r="H48" s="107" t="s">
        <v>93</v>
      </c>
      <c r="I48" s="8" t="s">
        <v>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>
      <c r="B49" s="6" t="s">
        <v>7</v>
      </c>
      <c r="C49" s="53">
        <f>'1. a. Obj de prod par action'!S15+'1. a. Obj de prod par action'!S26+'1. a. Obj de prod par action'!S37+'1. a. Obj de prod par action'!S48+'1. a. Obj de prod par action'!S59+'1. a. Obj de prod par action'!S70+'1. a. Obj de prod par action'!S81+'1. a. Obj de prod par action'!S92+'1. a. Obj de prod par action'!S103+'1. a. Obj de prod par action'!S114</f>
        <v>0</v>
      </c>
      <c r="D49" s="54">
        <f>'1. a. Obj de prod par action'!$S$15*'1. a. Obj de prod par action'!T15+'1. a. Obj de prod par action'!$S$26*'1. a. Obj de prod par action'!T26+'1. a. Obj de prod par action'!$S$37*'1. a. Obj de prod par action'!T37+'1. a. Obj de prod par action'!$S$48*'1. a. Obj de prod par action'!T48+'1. a. Obj de prod par action'!$S$59*'1. a. Obj de prod par action'!T59+'1. a. Obj de prod par action'!$S$70*'1. a. Obj de prod par action'!T70+'1. a. Obj de prod par action'!$S$81*'1. a. Obj de prod par action'!T81+'1. a. Obj de prod par action'!$S$92*'1. a. Obj de prod par action'!T92+'1. a. Obj de prod par action'!$S$103*'1. a. Obj de prod par action'!T103+'1. a. Obj de prod par action'!$S$114*'1. a. Obj de prod par action'!T114</f>
        <v>0</v>
      </c>
      <c r="E49" s="54">
        <f>'1. a. Obj de prod par action'!S15*'1. a. Obj de prod par action'!U15+'1. a. Obj de prod par action'!S26*'1. a. Obj de prod par action'!U26+'1. a. Obj de prod par action'!S37*'1. a. Obj de prod par action'!U37+'1. a. Obj de prod par action'!S48*'1. a. Obj de prod par action'!U48+'1. a. Obj de prod par action'!S59*'1. a. Obj de prod par action'!U59+'1. a. Obj de prod par action'!S70*'1. a. Obj de prod par action'!U70+'1. a. Obj de prod par action'!S81*'1. a. Obj de prod par action'!U81+'1. a. Obj de prod par action'!S92*'1. a. Obj de prod par action'!U92+'1. a. Obj de prod par action'!S103*'1. a. Obj de prod par action'!U103+'1. a. Obj de prod par action'!S114*'1. a. Obj de prod par action'!U114</f>
        <v>0</v>
      </c>
      <c r="F49" s="4">
        <f>E49/5</f>
        <v>0</v>
      </c>
      <c r="G49" s="122">
        <f>'1. a. Obj de prod par action'!$S15*'1. a. Obj de prod par action'!V15+'1. a. Obj de prod par action'!$S26*'1. a. Obj de prod par action'!V26+'1. a. Obj de prod par action'!$S37*'1. a. Obj de prod par action'!V37+'1. a. Obj de prod par action'!$S48*'1. a. Obj de prod par action'!V48+'1. a. Obj de prod par action'!$S59*'1. a. Obj de prod par action'!V59+'1. a. Obj de prod par action'!$S70*'1. a. Obj de prod par action'!V70+'1. a. Obj de prod par action'!$S81*'1. a. Obj de prod par action'!V81+'1. a. Obj de prod par action'!$S92*'1. a. Obj de prod par action'!V92+'1. a. Obj de prod par action'!$S103*'1. a. Obj de prod par action'!V103+'1. a. Obj de prod par action'!$S114*'1. a. Obj de prod par action'!V114</f>
        <v>0</v>
      </c>
      <c r="H49" s="6">
        <f>G49*0.3</f>
        <v>0</v>
      </c>
      <c r="I49" s="57">
        <f>D49+F49+H49</f>
        <v>0</v>
      </c>
    </row>
    <row r="50" spans="1:24">
      <c r="B50" s="6" t="s">
        <v>8</v>
      </c>
      <c r="C50" s="53">
        <f>'1. a. Obj de prod par action'!S16+'1. a. Obj de prod par action'!S27+'1. a. Obj de prod par action'!S38+'1. a. Obj de prod par action'!S49+'1. a. Obj de prod par action'!S60+'1. a. Obj de prod par action'!S71+'1. a. Obj de prod par action'!S82+'1. a. Obj de prod par action'!S93+'1. a. Obj de prod par action'!S104+'1. a. Obj de prod par action'!S115</f>
        <v>0</v>
      </c>
      <c r="D50" s="54">
        <f>'1. a. Obj de prod par action'!S16*'1. a. Obj de prod par action'!T16+'1. a. Obj de prod par action'!S27*'1. a. Obj de prod par action'!T27+'1. a. Obj de prod par action'!S38*'1. a. Obj de prod par action'!T38+'1. a. Obj de prod par action'!S49*'1. a. Obj de prod par action'!T49+'1. a. Obj de prod par action'!S60*'1. a. Obj de prod par action'!T60+'1. a. Obj de prod par action'!S71*'1. a. Obj de prod par action'!T71+'1. a. Obj de prod par action'!S82*'1. a. Obj de prod par action'!T82+'1. a. Obj de prod par action'!S93*'1. a. Obj de prod par action'!T93+'1. a. Obj de prod par action'!S104*'1. a. Obj de prod par action'!T104+'1. a. Obj de prod par action'!S115*'1. a. Obj de prod par action'!T115</f>
        <v>0</v>
      </c>
      <c r="E50" s="54">
        <f>'1. a. Obj de prod par action'!S16*'1. a. Obj de prod par action'!U16+'1. a. Obj de prod par action'!S27*'1. a. Obj de prod par action'!U27+'1. a. Obj de prod par action'!S38*'1. a. Obj de prod par action'!U38+'1. a. Obj de prod par action'!S49*'1. a. Obj de prod par action'!U49+'1. a. Obj de prod par action'!S60*'1. a. Obj de prod par action'!U60+'1. a. Obj de prod par action'!S71*'1. a. Obj de prod par action'!U71+'1. a. Obj de prod par action'!S82*'1. a. Obj de prod par action'!U82+'1. a. Obj de prod par action'!S93*'1. a. Obj de prod par action'!U93+'1. a. Obj de prod par action'!S104*'1. a. Obj de prod par action'!U104+'1. a. Obj de prod par action'!S115*'1. a. Obj de prod par action'!U115</f>
        <v>0</v>
      </c>
      <c r="F50" s="4">
        <f>E50/5</f>
        <v>0</v>
      </c>
      <c r="G50" s="122">
        <f>'1. a. Obj de prod par action'!$S16*'1. a. Obj de prod par action'!V16+'1. a. Obj de prod par action'!$S27*'1. a. Obj de prod par action'!V27+'1. a. Obj de prod par action'!$S38*'1. a. Obj de prod par action'!V38+'1. a. Obj de prod par action'!$S49*'1. a. Obj de prod par action'!V49+'1. a. Obj de prod par action'!$S60*'1. a. Obj de prod par action'!V60+'1. a. Obj de prod par action'!$S71*'1. a. Obj de prod par action'!V71+'1. a. Obj de prod par action'!$S82*'1. a. Obj de prod par action'!V82+'1. a. Obj de prod par action'!$S93*'1. a. Obj de prod par action'!V93+'1. a. Obj de prod par action'!$S104*'1. a. Obj de prod par action'!V104+'1. a. Obj de prod par action'!$S115*'1. a. Obj de prod par action'!V115</f>
        <v>0</v>
      </c>
      <c r="H50" s="6">
        <f>G50*0.3</f>
        <v>0</v>
      </c>
      <c r="I50" s="57">
        <f>D50+F50+H50</f>
        <v>0</v>
      </c>
    </row>
    <row r="51" spans="1:24">
      <c r="B51" s="6" t="s">
        <v>9</v>
      </c>
      <c r="C51" s="53">
        <f>'1. a. Obj de prod par action'!S17+'1. a. Obj de prod par action'!S28+'1. a. Obj de prod par action'!S39+'1. a. Obj de prod par action'!S50+'1. a. Obj de prod par action'!S61+'1. a. Obj de prod par action'!S72+'1. a. Obj de prod par action'!S83+'1. a. Obj de prod par action'!S94+'1. a. Obj de prod par action'!S105+'1. a. Obj de prod par action'!S116</f>
        <v>0</v>
      </c>
      <c r="D51" s="54">
        <f>'1. a. Obj de prod par action'!S17*'1. a. Obj de prod par action'!T17+'1. a. Obj de prod par action'!S28*'1. a. Obj de prod par action'!T28+'1. a. Obj de prod par action'!S39*'1. a. Obj de prod par action'!T39+'1. a. Obj de prod par action'!S50*'1. a. Obj de prod par action'!T50+'1. a. Obj de prod par action'!S61*'1. a. Obj de prod par action'!T61+'1. a. Obj de prod par action'!S72*'1. a. Obj de prod par action'!T72+'1. a. Obj de prod par action'!S83*'1. a. Obj de prod par action'!T83+'1. a. Obj de prod par action'!S94*'1. a. Obj de prod par action'!T94+'1. a. Obj de prod par action'!S105*'1. a. Obj de prod par action'!T105+'1. a. Obj de prod par action'!S116*'1. a. Obj de prod par action'!T116</f>
        <v>0</v>
      </c>
      <c r="E51" s="54">
        <f>'1. a. Obj de prod par action'!S17*'1. a. Obj de prod par action'!U17+'1. a. Obj de prod par action'!S28*'1. a. Obj de prod par action'!U28+'1. a. Obj de prod par action'!S39*'1. a. Obj de prod par action'!U39+'1. a. Obj de prod par action'!S50*'1. a. Obj de prod par action'!U50+'1. a. Obj de prod par action'!S61*'1. a. Obj de prod par action'!U61+'1. a. Obj de prod par action'!S72*'1. a. Obj de prod par action'!U72+'1. a. Obj de prod par action'!S83*'1. a. Obj de prod par action'!U83+'1. a. Obj de prod par action'!S94*'1. a. Obj de prod par action'!U94+'1. a. Obj de prod par action'!S105*'1. a. Obj de prod par action'!U105+'1. a. Obj de prod par action'!S116*'1. a. Obj de prod par action'!U116</f>
        <v>0</v>
      </c>
      <c r="F51" s="4">
        <f>E51/5</f>
        <v>0</v>
      </c>
      <c r="G51" s="122">
        <f>'1. a. Obj de prod par action'!$S17*'1. a. Obj de prod par action'!V17+'1. a. Obj de prod par action'!$S28*'1. a. Obj de prod par action'!V28+'1. a. Obj de prod par action'!$S39*'1. a. Obj de prod par action'!V39+'1. a. Obj de prod par action'!$S50*'1. a. Obj de prod par action'!V50+'1. a. Obj de prod par action'!$S61*'1. a. Obj de prod par action'!V61+'1. a. Obj de prod par action'!$S72*'1. a. Obj de prod par action'!V72+'1. a. Obj de prod par action'!$S83*'1. a. Obj de prod par action'!V83+'1. a. Obj de prod par action'!$S94*'1. a. Obj de prod par action'!V94+'1. a. Obj de prod par action'!$S105*'1. a. Obj de prod par action'!V105+'1. a. Obj de prod par action'!$S116*'1. a. Obj de prod par action'!V116</f>
        <v>0</v>
      </c>
      <c r="H51" s="6">
        <f>G51*0.3</f>
        <v>0</v>
      </c>
      <c r="I51" s="57">
        <f>D51+F51+H51</f>
        <v>0</v>
      </c>
    </row>
    <row r="52" spans="1:24">
      <c r="B52" s="6" t="s">
        <v>10</v>
      </c>
      <c r="C52" s="53">
        <f>'1. a. Obj de prod par action'!S18+'1. a. Obj de prod par action'!S29+'1. a. Obj de prod par action'!S40+'1. a. Obj de prod par action'!S51+'1. a. Obj de prod par action'!S62+'1. a. Obj de prod par action'!S73+'1. a. Obj de prod par action'!S84+'1. a. Obj de prod par action'!S95+'1. a. Obj de prod par action'!S106+'1. a. Obj de prod par action'!S117</f>
        <v>0</v>
      </c>
      <c r="D52" s="54">
        <f>'1. a. Obj de prod par action'!S18*'1. a. Obj de prod par action'!T18+'1. a. Obj de prod par action'!S29*'1. a. Obj de prod par action'!T29+'1. a. Obj de prod par action'!S40*'1. a. Obj de prod par action'!T40+'1. a. Obj de prod par action'!S51*'1. a. Obj de prod par action'!T51+'1. a. Obj de prod par action'!S62*'1. a. Obj de prod par action'!T62+'1. a. Obj de prod par action'!S73*'1. a. Obj de prod par action'!T73+'1. a. Obj de prod par action'!S84*'1. a. Obj de prod par action'!T84+'1. a. Obj de prod par action'!S95*'1. a. Obj de prod par action'!T95+'1. a. Obj de prod par action'!S106*'1. a. Obj de prod par action'!T106+'1. a. Obj de prod par action'!S117*'1. a. Obj de prod par action'!T117</f>
        <v>0</v>
      </c>
      <c r="E52" s="54">
        <f>'1. a. Obj de prod par action'!S18*'1. a. Obj de prod par action'!U18+'1. a. Obj de prod par action'!S29*'1. a. Obj de prod par action'!U29+'1. a. Obj de prod par action'!S40*'1. a. Obj de prod par action'!U40+'1. a. Obj de prod par action'!S51*'1. a. Obj de prod par action'!U51+'1. a. Obj de prod par action'!S62*'1. a. Obj de prod par action'!U62+'1. a. Obj de prod par action'!S73*'1. a. Obj de prod par action'!U73+'1. a. Obj de prod par action'!S84*'1. a. Obj de prod par action'!U84+'1. a. Obj de prod par action'!S95*'1. a. Obj de prod par action'!U95+'1. a. Obj de prod par action'!S106*'1. a. Obj de prod par action'!U106+'1. a. Obj de prod par action'!S117*'1. a. Obj de prod par action'!U117</f>
        <v>0</v>
      </c>
      <c r="F52" s="4">
        <f>E52/5</f>
        <v>0</v>
      </c>
      <c r="G52" s="122">
        <f>'1. a. Obj de prod par action'!$S18*'1. a. Obj de prod par action'!V18+'1. a. Obj de prod par action'!$S29*'1. a. Obj de prod par action'!V29+'1. a. Obj de prod par action'!$S40*'1. a. Obj de prod par action'!V40+'1. a. Obj de prod par action'!$S51*'1. a. Obj de prod par action'!V51+'1. a. Obj de prod par action'!$S62*'1. a. Obj de prod par action'!V62+'1. a. Obj de prod par action'!$S73*'1. a. Obj de prod par action'!V73+'1. a. Obj de prod par action'!$S84*'1. a. Obj de prod par action'!V84+'1. a. Obj de prod par action'!$S95*'1. a. Obj de prod par action'!V95+'1. a. Obj de prod par action'!$S106*'1. a. Obj de prod par action'!V106+'1. a. Obj de prod par action'!$S117*'1. a. Obj de prod par action'!V117</f>
        <v>0</v>
      </c>
      <c r="H52" s="6">
        <f>G52*0.3</f>
        <v>0</v>
      </c>
      <c r="I52" s="57">
        <f>D52+F52+H52</f>
        <v>0</v>
      </c>
    </row>
    <row r="53" spans="1:24" ht="13.5" thickBot="1">
      <c r="B53" s="6" t="s">
        <v>11</v>
      </c>
      <c r="C53" s="55">
        <f>'1. a. Obj de prod par action'!S19+'1. a. Obj de prod par action'!S30+'1. a. Obj de prod par action'!S41+'1. a. Obj de prod par action'!S52+'1. a. Obj de prod par action'!S63+'1. a. Obj de prod par action'!S74+'1. a. Obj de prod par action'!S85+'1. a. Obj de prod par action'!S96+'1. a. Obj de prod par action'!S107+'1. a. Obj de prod par action'!S118</f>
        <v>0</v>
      </c>
      <c r="D53" s="56">
        <f>'1. a. Obj de prod par action'!S19*'1. a. Obj de prod par action'!T19+'1. a. Obj de prod par action'!S30*'1. a. Obj de prod par action'!T30+'1. a. Obj de prod par action'!S41*'1. a. Obj de prod par action'!T41+'1. a. Obj de prod par action'!S52*'1. a. Obj de prod par action'!T52+'1. a. Obj de prod par action'!S63*'1. a. Obj de prod par action'!T63+'1. a. Obj de prod par action'!S74*'1. a. Obj de prod par action'!T74+'1. a. Obj de prod par action'!S85*'1. a. Obj de prod par action'!T85+'1. a. Obj de prod par action'!S96*'1. a. Obj de prod par action'!T96+'1. a. Obj de prod par action'!S107*'1. a. Obj de prod par action'!T107+'1. a. Obj de prod par action'!S118*'1. a. Obj de prod par action'!T118</f>
        <v>0</v>
      </c>
      <c r="E53" s="56">
        <f>'1. a. Obj de prod par action'!S19*'1. a. Obj de prod par action'!U19+'1. a. Obj de prod par action'!S30*'1. a. Obj de prod par action'!U30+'1. a. Obj de prod par action'!S41*'1. a. Obj de prod par action'!U41+'1. a. Obj de prod par action'!S52*'1. a. Obj de prod par action'!U52+'1. a. Obj de prod par action'!S63*'1. a. Obj de prod par action'!U63+'1. a. Obj de prod par action'!S74*'1. a. Obj de prod par action'!U74+'1. a. Obj de prod par action'!S85*'1. a. Obj de prod par action'!U85+'1. a. Obj de prod par action'!S96*'1. a. Obj de prod par action'!U96+'1. a. Obj de prod par action'!S107*'1. a. Obj de prod par action'!U107+'1. a. Obj de prod par action'!S118*'1. a. Obj de prod par action'!U118</f>
        <v>0</v>
      </c>
      <c r="F53" s="7">
        <f>E53/5</f>
        <v>0</v>
      </c>
      <c r="G53" s="126">
        <f>'1. a. Obj de prod par action'!$S19*'1. a. Obj de prod par action'!V19+'1. a. Obj de prod par action'!$S30*'1. a. Obj de prod par action'!V30+'1. a. Obj de prod par action'!$S41*'1. a. Obj de prod par action'!V41+'1. a. Obj de prod par action'!$S52*'1. a. Obj de prod par action'!V52+'1. a. Obj de prod par action'!$S63*'1. a. Obj de prod par action'!V63+'1. a. Obj de prod par action'!$S74*'1. a. Obj de prod par action'!V74+'1. a. Obj de prod par action'!$S85*'1. a. Obj de prod par action'!V85+'1. a. Obj de prod par action'!$S96*'1. a. Obj de prod par action'!V96+'1. a. Obj de prod par action'!$S107*'1. a. Obj de prod par action'!V107+'1. a. Obj de prod par action'!$S118*'1. a. Obj de prod par action'!V118</f>
        <v>0</v>
      </c>
      <c r="H53" s="7">
        <f>G53*0.3</f>
        <v>0</v>
      </c>
      <c r="I53" s="58">
        <f>D53+F53+H53</f>
        <v>0</v>
      </c>
    </row>
    <row r="54" spans="1:24">
      <c r="C54" s="52">
        <f t="shared" ref="C54:I54" si="4">SUM(C49:C53)</f>
        <v>0</v>
      </c>
      <c r="D54" s="52">
        <f t="shared" si="4"/>
        <v>0</v>
      </c>
      <c r="E54" s="52">
        <f t="shared" si="4"/>
        <v>0</v>
      </c>
      <c r="F54" s="52">
        <f t="shared" si="4"/>
        <v>0</v>
      </c>
      <c r="G54" s="127">
        <f t="shared" si="4"/>
        <v>0</v>
      </c>
      <c r="H54" s="52">
        <f t="shared" si="4"/>
        <v>0</v>
      </c>
      <c r="I54" s="52">
        <f t="shared" si="4"/>
        <v>0</v>
      </c>
    </row>
    <row r="57" spans="1:24" s="11" customFormat="1" ht="13.5" hidden="1" thickBot="1">
      <c r="A57" s="12"/>
      <c r="C57" s="301" t="s">
        <v>26</v>
      </c>
      <c r="D57" s="302"/>
      <c r="E57" s="302"/>
      <c r="F57" s="302"/>
      <c r="G57" s="303"/>
      <c r="H57" s="303"/>
      <c r="I57" s="302"/>
      <c r="J57" s="304"/>
    </row>
    <row r="58" spans="1:24" s="13" customFormat="1" ht="38.25" hidden="1" customHeight="1">
      <c r="B58" s="15" t="s">
        <v>1</v>
      </c>
      <c r="C58" s="18" t="s">
        <v>6</v>
      </c>
      <c r="D58" s="19" t="s">
        <v>4</v>
      </c>
      <c r="E58" s="14" t="s">
        <v>22</v>
      </c>
      <c r="F58" s="17" t="s">
        <v>23</v>
      </c>
      <c r="G58" s="133" t="s">
        <v>94</v>
      </c>
      <c r="H58" s="130" t="s">
        <v>93</v>
      </c>
      <c r="I58" s="106" t="s">
        <v>5</v>
      </c>
      <c r="J58" s="20" t="s">
        <v>5</v>
      </c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pans="1:24" s="11" customFormat="1" hidden="1">
      <c r="B59" s="16" t="s">
        <v>7</v>
      </c>
      <c r="C59" s="134">
        <f t="shared" ref="C59:I63" si="5">C13+C22+C31+C40+C49</f>
        <v>0</v>
      </c>
      <c r="D59" s="135">
        <f t="shared" si="5"/>
        <v>0</v>
      </c>
      <c r="E59" s="135">
        <f t="shared" si="5"/>
        <v>0</v>
      </c>
      <c r="F59" s="136">
        <f t="shared" si="5"/>
        <v>0</v>
      </c>
      <c r="G59" s="136">
        <f t="shared" ref="G59:H63" si="6">G13+G22+G31+G40+G49</f>
        <v>0</v>
      </c>
      <c r="H59" s="136">
        <f t="shared" si="6"/>
        <v>0</v>
      </c>
      <c r="I59" s="143">
        <f t="shared" si="5"/>
        <v>0</v>
      </c>
      <c r="J59" s="137">
        <f>D59+F59+H59</f>
        <v>0</v>
      </c>
    </row>
    <row r="60" spans="1:24" s="11" customFormat="1" hidden="1">
      <c r="B60" s="16" t="s">
        <v>8</v>
      </c>
      <c r="C60" s="134">
        <f t="shared" si="5"/>
        <v>0</v>
      </c>
      <c r="D60" s="135">
        <f t="shared" si="5"/>
        <v>0</v>
      </c>
      <c r="E60" s="135">
        <f t="shared" si="5"/>
        <v>0</v>
      </c>
      <c r="F60" s="136">
        <f t="shared" si="5"/>
        <v>0</v>
      </c>
      <c r="G60" s="136">
        <f t="shared" si="6"/>
        <v>0</v>
      </c>
      <c r="H60" s="136">
        <f t="shared" si="6"/>
        <v>0</v>
      </c>
      <c r="I60" s="143">
        <f t="shared" si="5"/>
        <v>0</v>
      </c>
      <c r="J60" s="137">
        <f>D60+F60+H60</f>
        <v>0</v>
      </c>
    </row>
    <row r="61" spans="1:24" s="11" customFormat="1" hidden="1">
      <c r="B61" s="16" t="s">
        <v>9</v>
      </c>
      <c r="C61" s="134">
        <f t="shared" si="5"/>
        <v>0</v>
      </c>
      <c r="D61" s="135">
        <f t="shared" si="5"/>
        <v>0</v>
      </c>
      <c r="E61" s="135">
        <f t="shared" si="5"/>
        <v>0</v>
      </c>
      <c r="F61" s="136">
        <f t="shared" si="5"/>
        <v>0</v>
      </c>
      <c r="G61" s="136">
        <f t="shared" si="6"/>
        <v>0</v>
      </c>
      <c r="H61" s="136">
        <f t="shared" si="6"/>
        <v>0</v>
      </c>
      <c r="I61" s="143">
        <f t="shared" si="5"/>
        <v>0</v>
      </c>
      <c r="J61" s="137">
        <f>D61+F61+H61</f>
        <v>0</v>
      </c>
    </row>
    <row r="62" spans="1:24" s="11" customFormat="1" hidden="1">
      <c r="B62" s="16" t="s">
        <v>10</v>
      </c>
      <c r="C62" s="134">
        <f t="shared" si="5"/>
        <v>0</v>
      </c>
      <c r="D62" s="135">
        <f t="shared" si="5"/>
        <v>0</v>
      </c>
      <c r="E62" s="135">
        <f t="shared" si="5"/>
        <v>0</v>
      </c>
      <c r="F62" s="136">
        <f t="shared" si="5"/>
        <v>0</v>
      </c>
      <c r="G62" s="136">
        <f t="shared" si="6"/>
        <v>0</v>
      </c>
      <c r="H62" s="136">
        <f t="shared" si="6"/>
        <v>0</v>
      </c>
      <c r="I62" s="143">
        <f t="shared" si="5"/>
        <v>0</v>
      </c>
      <c r="J62" s="137">
        <f>D62+F62+H62</f>
        <v>0</v>
      </c>
    </row>
    <row r="63" spans="1:24" s="11" customFormat="1" ht="13.5" hidden="1" thickBot="1">
      <c r="B63" s="16" t="s">
        <v>11</v>
      </c>
      <c r="C63" s="138">
        <f t="shared" si="5"/>
        <v>0</v>
      </c>
      <c r="D63" s="139">
        <f t="shared" si="5"/>
        <v>0</v>
      </c>
      <c r="E63" s="139">
        <f t="shared" si="5"/>
        <v>0</v>
      </c>
      <c r="F63" s="140">
        <f t="shared" si="5"/>
        <v>0</v>
      </c>
      <c r="G63" s="140">
        <f t="shared" si="6"/>
        <v>0</v>
      </c>
      <c r="H63" s="140">
        <f t="shared" si="6"/>
        <v>0</v>
      </c>
      <c r="I63" s="144">
        <f t="shared" si="5"/>
        <v>0</v>
      </c>
      <c r="J63" s="141">
        <f>D63+F63+H63</f>
        <v>0</v>
      </c>
    </row>
    <row r="64" spans="1:24" s="11" customFormat="1" hidden="1">
      <c r="C64" s="142">
        <f t="shared" ref="C64:J64" si="7">SUM(C59:C63)</f>
        <v>0</v>
      </c>
      <c r="D64" s="142">
        <f t="shared" si="7"/>
        <v>0</v>
      </c>
      <c r="E64" s="142">
        <f t="shared" si="7"/>
        <v>0</v>
      </c>
      <c r="F64" s="142">
        <f t="shared" si="7"/>
        <v>0</v>
      </c>
      <c r="G64" s="131">
        <f>SUM(G59:G63)</f>
        <v>0</v>
      </c>
      <c r="H64" s="132">
        <f>SUM(H59:H63)</f>
        <v>0</v>
      </c>
      <c r="I64" s="142">
        <f t="shared" si="7"/>
        <v>0</v>
      </c>
      <c r="J64" s="142">
        <f t="shared" si="7"/>
        <v>0</v>
      </c>
    </row>
  </sheetData>
  <sheetProtection password="DA7D" sheet="1" objects="1" scenarios="1"/>
  <mergeCells count="15">
    <mergeCell ref="C57:J57"/>
    <mergeCell ref="C11:I11"/>
    <mergeCell ref="A9:D9"/>
    <mergeCell ref="C20:I20"/>
    <mergeCell ref="C29:I29"/>
    <mergeCell ref="C38:I38"/>
    <mergeCell ref="B3:C3"/>
    <mergeCell ref="B5:C5"/>
    <mergeCell ref="D3:J3"/>
    <mergeCell ref="C47:I47"/>
    <mergeCell ref="B4:C4"/>
    <mergeCell ref="B6:C6"/>
    <mergeCell ref="D5:J5"/>
    <mergeCell ref="D4:J4"/>
    <mergeCell ref="D6:J6"/>
  </mergeCells>
  <phoneticPr fontId="3" type="noConversion"/>
  <conditionalFormatting sqref="J59">
    <cfRule type="cellIs" dxfId="7" priority="1" stopIfTrue="1" operator="notEqual">
      <formula>$I$59</formula>
    </cfRule>
  </conditionalFormatting>
  <conditionalFormatting sqref="J60">
    <cfRule type="cellIs" dxfId="6" priority="2" stopIfTrue="1" operator="notEqual">
      <formula>$I$60</formula>
    </cfRule>
  </conditionalFormatting>
  <conditionalFormatting sqref="J61">
    <cfRule type="cellIs" dxfId="5" priority="3" stopIfTrue="1" operator="notEqual">
      <formula>$I$61</formula>
    </cfRule>
  </conditionalFormatting>
  <conditionalFormatting sqref="J62">
    <cfRule type="cellIs" dxfId="4" priority="4" stopIfTrue="1" operator="notEqual">
      <formula>$I$62</formula>
    </cfRule>
  </conditionalFormatting>
  <conditionalFormatting sqref="J63">
    <cfRule type="cellIs" dxfId="3" priority="5" stopIfTrue="1" operator="notEqual">
      <formula>$I$63</formula>
    </cfRule>
  </conditionalFormatting>
  <conditionalFormatting sqref="J64">
    <cfRule type="cellIs" dxfId="2" priority="6" stopIfTrue="1" operator="notEqual">
      <formula>$I$64</formula>
    </cfRule>
  </conditionalFormatting>
  <dataValidations disablePrompts="1" count="1">
    <dataValidation type="list" allowBlank="1" showInputMessage="1" showErrorMessage="1" sqref="D7">
      <formula1>poles</formula1>
    </dataValidation>
  </dataValidations>
  <pageMargins left="0.59055118110236227" right="0.19685039370078741" top="0.39370078740157483" bottom="0.59055118110236227" header="0.51181102362204722" footer="0.31496062992125984"/>
  <pageSetup paperSize="9" scale="91" orientation="portrait" r:id="rId1"/>
  <headerFooter alignWithMargins="0"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X22"/>
  <sheetViews>
    <sheetView view="pageBreakPreview" zoomScale="60" zoomScaleNormal="85" workbookViewId="0">
      <selection activeCell="K12" sqref="K12"/>
    </sheetView>
  </sheetViews>
  <sheetFormatPr baseColWidth="10" defaultRowHeight="12.75"/>
  <cols>
    <col min="1" max="1" width="1.7109375" customWidth="1"/>
    <col min="2" max="2" width="13.42578125" bestFit="1" customWidth="1"/>
    <col min="3" max="3" width="11.7109375" customWidth="1"/>
    <col min="4" max="9" width="13.7109375" customWidth="1"/>
  </cols>
  <sheetData>
    <row r="1" spans="1:24" s="35" customFormat="1" ht="13.5" thickBot="1"/>
    <row r="2" spans="1:24" s="35" customFormat="1" ht="5.0999999999999996" customHeight="1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1:24" s="33" customFormat="1" ht="14.25">
      <c r="A3" s="36"/>
      <c r="B3" s="31" t="s">
        <v>29</v>
      </c>
      <c r="C3" s="309">
        <f>'1. a. Obj de prod par action'!D3</f>
        <v>0</v>
      </c>
      <c r="D3" s="309"/>
      <c r="E3" s="309"/>
      <c r="F3" s="314" t="s">
        <v>40</v>
      </c>
      <c r="G3" s="314"/>
      <c r="H3" s="311">
        <f>'1. a. Obj de prod par action'!K3</f>
        <v>0</v>
      </c>
      <c r="I3" s="311"/>
      <c r="J3" s="311"/>
      <c r="K3" s="311"/>
      <c r="L3" s="311"/>
      <c r="M3" s="312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s="33" customFormat="1" ht="14.25">
      <c r="A4" s="36"/>
      <c r="B4" s="31" t="s">
        <v>30</v>
      </c>
      <c r="C4" s="309">
        <f>'1. a. Obj de prod par action'!D4</f>
        <v>0</v>
      </c>
      <c r="D4" s="309"/>
      <c r="E4" s="309"/>
      <c r="F4" s="314" t="s">
        <v>41</v>
      </c>
      <c r="G4" s="314"/>
      <c r="H4" s="309">
        <f>'1. a. Obj de prod par action'!K4</f>
        <v>0</v>
      </c>
      <c r="I4" s="309"/>
      <c r="J4" s="309"/>
      <c r="K4" s="309"/>
      <c r="L4" s="309"/>
      <c r="M4" s="310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</row>
    <row r="5" spans="1:24" s="24" customFormat="1" ht="5.0999999999999996" customHeight="1" thickBot="1">
      <c r="A5" s="37"/>
      <c r="B5" s="29"/>
      <c r="C5" s="29"/>
      <c r="D5" s="30"/>
      <c r="E5" s="30"/>
      <c r="F5" s="30"/>
      <c r="G5" s="30"/>
      <c r="H5" s="30"/>
      <c r="I5" s="30"/>
      <c r="J5" s="22"/>
      <c r="K5" s="30"/>
      <c r="L5" s="30"/>
      <c r="M5" s="38"/>
      <c r="N5" s="25"/>
      <c r="O5" s="25"/>
      <c r="P5" s="25"/>
      <c r="Q5" s="25"/>
      <c r="R5" s="25"/>
      <c r="S5" s="25"/>
      <c r="T5" s="25"/>
      <c r="U5" s="25"/>
    </row>
    <row r="6" spans="1:24" s="35" customFormat="1"/>
    <row r="7" spans="1:24" s="35" customFormat="1"/>
    <row r="8" spans="1:24">
      <c r="A8" s="313" t="s">
        <v>24</v>
      </c>
      <c r="B8" s="313"/>
    </row>
    <row r="9" spans="1:24" ht="10.5" customHeight="1" thickBot="1">
      <c r="A9" s="1"/>
    </row>
    <row r="10" spans="1:24">
      <c r="A10" s="1"/>
      <c r="C10" s="306" t="s">
        <v>12</v>
      </c>
      <c r="D10" s="307"/>
      <c r="E10" s="307"/>
      <c r="F10" s="307"/>
      <c r="G10" s="307"/>
      <c r="H10" s="307"/>
      <c r="I10" s="308"/>
    </row>
    <row r="11" spans="1:24" s="2" customFormat="1" ht="51">
      <c r="B11" s="5" t="s">
        <v>1</v>
      </c>
      <c r="C11" s="9" t="s">
        <v>6</v>
      </c>
      <c r="D11" s="3" t="s">
        <v>111</v>
      </c>
      <c r="E11" s="3" t="s">
        <v>22</v>
      </c>
      <c r="F11" s="3" t="s">
        <v>23</v>
      </c>
      <c r="G11" s="3" t="s">
        <v>94</v>
      </c>
      <c r="H11" s="163" t="s">
        <v>93</v>
      </c>
      <c r="I11" s="8" t="s">
        <v>5</v>
      </c>
      <c r="L11" s="158"/>
      <c r="M11" s="159" t="s">
        <v>112</v>
      </c>
      <c r="N11" s="159" t="s">
        <v>113</v>
      </c>
      <c r="O11" s="155"/>
    </row>
    <row r="12" spans="1:24">
      <c r="B12" s="6" t="s">
        <v>7</v>
      </c>
      <c r="C12" s="53">
        <f>'1.b. Obj de prod par année'!C13+'1.b. Obj de prod par année'!C22+'1.b. Obj de prod par année'!C31+'1.b. Obj de prod par année'!C40+'1.b. Obj de prod par année'!C49</f>
        <v>0</v>
      </c>
      <c r="D12" s="50">
        <f>'1.b. Obj de prod par année'!D13+'1.b. Obj de prod par année'!D22+'1.b. Obj de prod par année'!D31+'1.b. Obj de prod par année'!D40+'1.b. Obj de prod par année'!D49</f>
        <v>0</v>
      </c>
      <c r="E12" s="50">
        <f>'1.b. Obj de prod par année'!E13+'1.b. Obj de prod par année'!E22+'1.b. Obj de prod par année'!E31+'1.b. Obj de prod par année'!E40+'1.b. Obj de prod par année'!E49</f>
        <v>0</v>
      </c>
      <c r="F12" s="50">
        <f>'1.b. Obj de prod par année'!F13+'1.b. Obj de prod par année'!F22+'1.b. Obj de prod par année'!F31+'1.b. Obj de prod par année'!F40+'1.b. Obj de prod par année'!F49</f>
        <v>0</v>
      </c>
      <c r="G12" s="50">
        <f>'1.b. Obj de prod par année'!G13+'1.b. Obj de prod par année'!G22+'1.b. Obj de prod par année'!G31+'1.b. Obj de prod par année'!G40+'1.b. Obj de prod par année'!G49</f>
        <v>0</v>
      </c>
      <c r="H12" s="50">
        <f>'1.b. Obj de prod par année'!H13+'1.b. Obj de prod par année'!H22+'1.b. Obj de prod par année'!H31+'1.b. Obj de prod par année'!H40+'1.b. Obj de prod par année'!H49</f>
        <v>0</v>
      </c>
      <c r="I12" s="57">
        <f>D12+F12+H12</f>
        <v>0</v>
      </c>
      <c r="L12" s="160"/>
      <c r="M12" s="160"/>
      <c r="N12" s="160"/>
      <c r="O12" s="156"/>
    </row>
    <row r="13" spans="1:24">
      <c r="B13" s="6" t="s">
        <v>8</v>
      </c>
      <c r="C13" s="53">
        <f>'1.b. Obj de prod par année'!C14+'1.b. Obj de prod par année'!C23+'1.b. Obj de prod par année'!C32+'1.b. Obj de prod par année'!C41+'1.b. Obj de prod par année'!C50</f>
        <v>0</v>
      </c>
      <c r="D13" s="50">
        <f>'1.b. Obj de prod par année'!D14+'1.b. Obj de prod par année'!D23+'1.b. Obj de prod par année'!D32+'1.b. Obj de prod par année'!D41+'1.b. Obj de prod par année'!D50</f>
        <v>0</v>
      </c>
      <c r="E13" s="50">
        <f>'1.b. Obj de prod par année'!E14+'1.b. Obj de prod par année'!E23+'1.b. Obj de prod par année'!E32+'1.b. Obj de prod par année'!E41+'1.b. Obj de prod par année'!E50</f>
        <v>0</v>
      </c>
      <c r="F13" s="50">
        <f>'1.b. Obj de prod par année'!F14+'1.b. Obj de prod par année'!F23+'1.b. Obj de prod par année'!F32+'1.b. Obj de prod par année'!F41+'1.b. Obj de prod par année'!F50</f>
        <v>0</v>
      </c>
      <c r="G13" s="50">
        <f>'1.b. Obj de prod par année'!G14+'1.b. Obj de prod par année'!G23+'1.b. Obj de prod par année'!G32+'1.b. Obj de prod par année'!G41+'1.b. Obj de prod par année'!G50</f>
        <v>0</v>
      </c>
      <c r="H13" s="50">
        <f>'1.b. Obj de prod par année'!H14+'1.b. Obj de prod par année'!H23+'1.b. Obj de prod par année'!H32+'1.b. Obj de prod par année'!H41+'1.b. Obj de prod par année'!H50</f>
        <v>0</v>
      </c>
      <c r="I13" s="57">
        <f>D13+F13+H13</f>
        <v>0</v>
      </c>
      <c r="L13" s="161" t="s">
        <v>42</v>
      </c>
      <c r="M13" s="162">
        <f>I13+I14</f>
        <v>0</v>
      </c>
      <c r="N13" s="157">
        <f>D13+E13+G13+D14+E14+G14</f>
        <v>0</v>
      </c>
      <c r="O13" s="156"/>
    </row>
    <row r="14" spans="1:24">
      <c r="B14" s="6" t="s">
        <v>9</v>
      </c>
      <c r="C14" s="53">
        <f>'1.b. Obj de prod par année'!C15+'1.b. Obj de prod par année'!C24+'1.b. Obj de prod par année'!C33+'1.b. Obj de prod par année'!C42+'1.b. Obj de prod par année'!C51</f>
        <v>0</v>
      </c>
      <c r="D14" s="50">
        <f>'1.b. Obj de prod par année'!D15+'1.b. Obj de prod par année'!D24+'1.b. Obj de prod par année'!D33+'1.b. Obj de prod par année'!D42+'1.b. Obj de prod par année'!D51</f>
        <v>0</v>
      </c>
      <c r="E14" s="50">
        <f>'1.b. Obj de prod par année'!E15+'1.b. Obj de prod par année'!E24+'1.b. Obj de prod par année'!E33+'1.b. Obj de prod par année'!E42+'1.b. Obj de prod par année'!E51</f>
        <v>0</v>
      </c>
      <c r="F14" s="50">
        <f>'1.b. Obj de prod par année'!F15+'1.b. Obj de prod par année'!F24+'1.b. Obj de prod par année'!F33+'1.b. Obj de prod par année'!F42+'1.b. Obj de prod par année'!F51</f>
        <v>0</v>
      </c>
      <c r="G14" s="50">
        <f>'1.b. Obj de prod par année'!G15+'1.b. Obj de prod par année'!G24+'1.b. Obj de prod par année'!G33+'1.b. Obj de prod par année'!G42+'1.b. Obj de prod par année'!G51</f>
        <v>0</v>
      </c>
      <c r="H14" s="50">
        <f>'1.b. Obj de prod par année'!H15+'1.b. Obj de prod par année'!H24+'1.b. Obj de prod par année'!H33+'1.b. Obj de prod par année'!H42+'1.b. Obj de prod par année'!H51</f>
        <v>0</v>
      </c>
      <c r="I14" s="57">
        <f>D14+F14+H14</f>
        <v>0</v>
      </c>
      <c r="L14" s="161" t="s">
        <v>43</v>
      </c>
      <c r="M14" s="162">
        <f>I12+I15+I16</f>
        <v>0</v>
      </c>
      <c r="N14" s="157">
        <f>D12+E12+G12+D15+E15+G15+D16+E16+G16</f>
        <v>0</v>
      </c>
      <c r="O14" s="156"/>
    </row>
    <row r="15" spans="1:24">
      <c r="B15" s="6" t="s">
        <v>10</v>
      </c>
      <c r="C15" s="53">
        <f>'1.b. Obj de prod par année'!C16+'1.b. Obj de prod par année'!C25+'1.b. Obj de prod par année'!C34+'1.b. Obj de prod par année'!C43+'1.b. Obj de prod par année'!C52</f>
        <v>0</v>
      </c>
      <c r="D15" s="50">
        <f>'1.b. Obj de prod par année'!D16+'1.b. Obj de prod par année'!D25+'1.b. Obj de prod par année'!D34+'1.b. Obj de prod par année'!D43+'1.b. Obj de prod par année'!D52</f>
        <v>0</v>
      </c>
      <c r="E15" s="50">
        <f>'1.b. Obj de prod par année'!E16+'1.b. Obj de prod par année'!E25+'1.b. Obj de prod par année'!E34+'1.b. Obj de prod par année'!E43+'1.b. Obj de prod par année'!E52</f>
        <v>0</v>
      </c>
      <c r="F15" s="50">
        <f>'1.b. Obj de prod par année'!F16+'1.b. Obj de prod par année'!F25+'1.b. Obj de prod par année'!F34+'1.b. Obj de prod par année'!F43+'1.b. Obj de prod par année'!F52</f>
        <v>0</v>
      </c>
      <c r="G15" s="50">
        <f>'1.b. Obj de prod par année'!G16+'1.b. Obj de prod par année'!G25+'1.b. Obj de prod par année'!G34+'1.b. Obj de prod par année'!G43+'1.b. Obj de prod par année'!G52</f>
        <v>0</v>
      </c>
      <c r="H15" s="50">
        <f>'1.b. Obj de prod par année'!H16+'1.b. Obj de prod par année'!H25+'1.b. Obj de prod par année'!H34+'1.b. Obj de prod par année'!H43+'1.b. Obj de prod par année'!H52</f>
        <v>0</v>
      </c>
      <c r="I15" s="57">
        <f>D15+F15+H15</f>
        <v>0</v>
      </c>
      <c r="L15" s="156"/>
      <c r="M15" s="156"/>
      <c r="N15" s="156"/>
      <c r="O15" s="156"/>
    </row>
    <row r="16" spans="1:24" ht="13.5" thickBot="1">
      <c r="B16" s="6" t="s">
        <v>11</v>
      </c>
      <c r="C16" s="55">
        <f>'1.b. Obj de prod par année'!C17+'1.b. Obj de prod par année'!C26+'1.b. Obj de prod par année'!C35+'1.b. Obj de prod par année'!C44+'1.b. Obj de prod par année'!C53</f>
        <v>0</v>
      </c>
      <c r="D16" s="51">
        <f>'1.b. Obj de prod par année'!D17+'1.b. Obj de prod par année'!D26+'1.b. Obj de prod par année'!D35+'1.b. Obj de prod par année'!D44+'1.b. Obj de prod par année'!D53</f>
        <v>0</v>
      </c>
      <c r="E16" s="51">
        <f>'1.b. Obj de prod par année'!E17+'1.b. Obj de prod par année'!E26+'1.b. Obj de prod par année'!E35+'1.b. Obj de prod par année'!E44+'1.b. Obj de prod par année'!E53</f>
        <v>0</v>
      </c>
      <c r="F16" s="51">
        <f>'1.b. Obj de prod par année'!F17+'1.b. Obj de prod par année'!F26+'1.b. Obj de prod par année'!F35+'1.b. Obj de prod par année'!F44+'1.b. Obj de prod par année'!F53</f>
        <v>0</v>
      </c>
      <c r="G16" s="51">
        <f>'1.b. Obj de prod par année'!G17+'1.b. Obj de prod par année'!G26+'1.b. Obj de prod par année'!G35+'1.b. Obj de prod par année'!G44+'1.b. Obj de prod par année'!G53</f>
        <v>0</v>
      </c>
      <c r="H16" s="51">
        <f>'1.b. Obj de prod par année'!H17+'1.b. Obj de prod par année'!H26+'1.b. Obj de prod par année'!H35+'1.b. Obj de prod par année'!H44+'1.b. Obj de prod par année'!H53</f>
        <v>0</v>
      </c>
      <c r="I16" s="57">
        <f>D16+F16+H16</f>
        <v>0</v>
      </c>
      <c r="L16" s="156"/>
      <c r="M16" s="156"/>
      <c r="N16" s="156"/>
      <c r="O16" s="156"/>
    </row>
    <row r="17" spans="3:15" ht="13.5" thickBot="1">
      <c r="C17" s="145">
        <f t="shared" ref="C17:I17" si="0">SUM(C12:C16)</f>
        <v>0</v>
      </c>
      <c r="D17" s="146">
        <f t="shared" si="0"/>
        <v>0</v>
      </c>
      <c r="E17" s="146">
        <f t="shared" si="0"/>
        <v>0</v>
      </c>
      <c r="F17" s="146">
        <f t="shared" si="0"/>
        <v>0</v>
      </c>
      <c r="G17" s="146">
        <f t="shared" si="0"/>
        <v>0</v>
      </c>
      <c r="H17" s="146">
        <f t="shared" si="0"/>
        <v>0</v>
      </c>
      <c r="I17" s="147">
        <f t="shared" si="0"/>
        <v>0</v>
      </c>
      <c r="L17" s="156"/>
      <c r="M17" s="156"/>
      <c r="N17" s="156"/>
      <c r="O17" s="156"/>
    </row>
    <row r="18" spans="3:15">
      <c r="L18" s="156"/>
      <c r="M18" s="156"/>
      <c r="N18" s="156"/>
      <c r="O18" s="156"/>
    </row>
    <row r="19" spans="3:15">
      <c r="L19" s="156"/>
      <c r="M19" s="156"/>
      <c r="N19" s="156"/>
      <c r="O19" s="156"/>
    </row>
    <row r="20" spans="3:15">
      <c r="L20" s="156"/>
      <c r="M20" s="156"/>
      <c r="N20" s="156"/>
      <c r="O20" s="156"/>
    </row>
    <row r="21" spans="3:15">
      <c r="L21" s="156"/>
      <c r="M21" s="156"/>
      <c r="N21" s="156"/>
      <c r="O21" s="156"/>
    </row>
    <row r="22" spans="3:15">
      <c r="L22" s="156"/>
      <c r="M22" s="156"/>
      <c r="N22" s="156"/>
      <c r="O22" s="156"/>
    </row>
  </sheetData>
  <sheetProtection password="DA7D" sheet="1" objects="1" scenarios="1"/>
  <mergeCells count="8">
    <mergeCell ref="H4:M4"/>
    <mergeCell ref="H3:M3"/>
    <mergeCell ref="A8:B8"/>
    <mergeCell ref="C10:I10"/>
    <mergeCell ref="C4:E4"/>
    <mergeCell ref="C3:E3"/>
    <mergeCell ref="F4:G4"/>
    <mergeCell ref="F3:G3"/>
  </mergeCells>
  <phoneticPr fontId="3" type="noConversion"/>
  <conditionalFormatting sqref="F17">
    <cfRule type="cellIs" dxfId="1" priority="3" stopIfTrue="1" operator="notEqual">
      <formula>$E$17/5</formula>
    </cfRule>
  </conditionalFormatting>
  <conditionalFormatting sqref="H17">
    <cfRule type="cellIs" dxfId="0" priority="5" stopIfTrue="1" operator="notEqual">
      <formula>$G$17*0.3</formula>
    </cfRule>
  </conditionalFormatting>
  <dataValidations disablePrompts="1" count="1">
    <dataValidation type="list" allowBlank="1" showInputMessage="1" showErrorMessage="1" sqref="D5">
      <formula1>poles</formula1>
    </dataValidation>
  </dataValidations>
  <pageMargins left="0.59055118110236227" right="0.39370078740157483" top="0.39370078740157483" bottom="0.59055118110236227" header="0.51181102362204722" footer="0.31496062992125984"/>
  <pageSetup paperSize="9" scale="90" orientation="landscape" r:id="rId1"/>
  <headerFooter alignWithMargins="0">
    <oddFooter>&amp;L&amp;F&amp;C&amp;A&amp;R&amp;D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U53"/>
  <sheetViews>
    <sheetView view="pageBreakPreview" zoomScale="80" zoomScaleNormal="85" zoomScaleSheetLayoutView="80" workbookViewId="0">
      <selection activeCell="D14" sqref="D14"/>
    </sheetView>
  </sheetViews>
  <sheetFormatPr baseColWidth="10" defaultRowHeight="12.75"/>
  <cols>
    <col min="1" max="1" width="1.7109375" style="59" customWidth="1"/>
    <col min="2" max="2" width="12.42578125" style="59" customWidth="1"/>
    <col min="3" max="3" width="37.42578125" style="59" customWidth="1"/>
    <col min="4" max="4" width="16.5703125" style="59" customWidth="1"/>
    <col min="5" max="9" width="15.28515625" style="59" customWidth="1"/>
    <col min="10" max="10" width="11.42578125" style="149"/>
    <col min="11" max="16384" width="11.42578125" style="59"/>
  </cols>
  <sheetData>
    <row r="1" spans="1:21" ht="13.5" thickBot="1">
      <c r="K1" s="60"/>
      <c r="L1" s="60"/>
    </row>
    <row r="2" spans="1:21" s="60" customFormat="1" ht="5.0999999999999996" customHeight="1">
      <c r="A2" s="61"/>
      <c r="B2" s="62"/>
      <c r="C2" s="62"/>
      <c r="D2" s="62"/>
      <c r="E2" s="62"/>
      <c r="F2" s="62"/>
      <c r="G2" s="62"/>
      <c r="H2" s="62"/>
      <c r="I2" s="62"/>
      <c r="J2" s="153"/>
    </row>
    <row r="3" spans="1:21" s="67" customFormat="1" ht="14.25">
      <c r="A3" s="64"/>
      <c r="B3" s="65" t="s">
        <v>29</v>
      </c>
      <c r="C3" s="110">
        <f>'1. a. Obj de prod par action'!D3</f>
        <v>0</v>
      </c>
      <c r="D3" s="242" t="s">
        <v>40</v>
      </c>
      <c r="E3" s="327">
        <f>'1. a. Obj de prod par action'!K3</f>
        <v>0</v>
      </c>
      <c r="F3" s="327"/>
      <c r="G3" s="327"/>
      <c r="H3" s="327"/>
      <c r="I3" s="327"/>
      <c r="J3" s="328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1" s="67" customFormat="1" ht="14.25">
      <c r="A4" s="64"/>
      <c r="B4" s="65" t="s">
        <v>30</v>
      </c>
      <c r="C4" s="110">
        <f>'1. a. Obj de prod par action'!D4</f>
        <v>0</v>
      </c>
      <c r="D4" s="242" t="s">
        <v>41</v>
      </c>
      <c r="E4" s="338">
        <f>'1. a. Obj de prod par action'!K4</f>
        <v>0</v>
      </c>
      <c r="F4" s="338"/>
      <c r="G4" s="338"/>
      <c r="H4" s="338"/>
      <c r="I4" s="338"/>
      <c r="J4" s="339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</row>
    <row r="5" spans="1:21" s="76" customFormat="1" ht="5.0999999999999996" customHeight="1" thickBot="1">
      <c r="A5" s="69"/>
      <c r="B5" s="70"/>
      <c r="C5" s="70"/>
      <c r="D5" s="71"/>
      <c r="E5" s="71"/>
      <c r="F5" s="71"/>
      <c r="G5" s="72"/>
      <c r="H5" s="71"/>
      <c r="I5" s="71"/>
      <c r="J5" s="154"/>
      <c r="K5" s="75"/>
      <c r="L5" s="75"/>
      <c r="M5" s="75"/>
      <c r="N5" s="75"/>
      <c r="O5" s="75"/>
      <c r="P5" s="75"/>
      <c r="Q5" s="75"/>
      <c r="R5" s="75"/>
    </row>
    <row r="6" spans="1:21">
      <c r="K6" s="60"/>
      <c r="L6" s="60"/>
    </row>
    <row r="7" spans="1:21">
      <c r="K7" s="60"/>
      <c r="L7" s="60"/>
    </row>
    <row r="8" spans="1:21">
      <c r="K8" s="60"/>
      <c r="L8" s="60"/>
    </row>
    <row r="9" spans="1:21" ht="15">
      <c r="C9" s="288" t="s">
        <v>129</v>
      </c>
      <c r="D9" s="288"/>
      <c r="E9" s="288"/>
      <c r="F9" s="77"/>
      <c r="G9" s="77"/>
      <c r="H9" s="77"/>
      <c r="I9" s="77"/>
      <c r="J9" s="150"/>
      <c r="K9" s="60"/>
      <c r="L9" s="60"/>
    </row>
    <row r="10" spans="1:21" ht="15" customHeight="1">
      <c r="K10" s="60"/>
    </row>
    <row r="11" spans="1:21" s="78" customFormat="1" ht="20.100000000000001" customHeight="1">
      <c r="D11" s="332" t="s">
        <v>46</v>
      </c>
      <c r="E11" s="336" t="s">
        <v>117</v>
      </c>
      <c r="F11" s="336"/>
      <c r="G11" s="336"/>
      <c r="H11" s="336"/>
      <c r="I11" s="336"/>
      <c r="J11" s="151"/>
    </row>
    <row r="12" spans="1:21" s="78" customFormat="1" ht="20.100000000000001" customHeight="1">
      <c r="D12" s="333"/>
      <c r="E12" s="81">
        <f>'1. a. Obj de prod par action'!C13</f>
        <v>2014</v>
      </c>
      <c r="F12" s="81">
        <f>E12+1</f>
        <v>2015</v>
      </c>
      <c r="G12" s="81">
        <f>E12+2</f>
        <v>2016</v>
      </c>
      <c r="H12" s="81">
        <f>E12+3</f>
        <v>2017</v>
      </c>
      <c r="I12" s="81">
        <f>E12+4</f>
        <v>2018</v>
      </c>
      <c r="J12" s="151"/>
    </row>
    <row r="13" spans="1:21" ht="27.95" customHeight="1">
      <c r="B13" s="329" t="s">
        <v>97</v>
      </c>
      <c r="C13" s="329"/>
      <c r="D13" s="165">
        <f>SUM(D14:D15)</f>
        <v>0</v>
      </c>
      <c r="E13" s="165">
        <f t="shared" ref="E13:I13" si="0">E15+E14</f>
        <v>0</v>
      </c>
      <c r="F13" s="165">
        <f t="shared" si="0"/>
        <v>0</v>
      </c>
      <c r="G13" s="165">
        <f t="shared" si="0"/>
        <v>0</v>
      </c>
      <c r="H13" s="165">
        <f t="shared" si="0"/>
        <v>0</v>
      </c>
      <c r="I13" s="165">
        <f t="shared" si="0"/>
        <v>0</v>
      </c>
    </row>
    <row r="14" spans="1:21" ht="27.95" customHeight="1">
      <c r="B14" s="334" t="s">
        <v>98</v>
      </c>
      <c r="C14" s="335"/>
      <c r="D14" s="270">
        <f>SUM(E14:I14)</f>
        <v>0</v>
      </c>
      <c r="E14" s="166"/>
      <c r="F14" s="166"/>
      <c r="G14" s="166"/>
      <c r="H14" s="166"/>
      <c r="I14" s="166">
        <v>0</v>
      </c>
      <c r="J14" s="245"/>
    </row>
    <row r="15" spans="1:21" ht="27.95" customHeight="1">
      <c r="B15" s="334" t="s">
        <v>99</v>
      </c>
      <c r="C15" s="335"/>
      <c r="D15" s="173">
        <f>SUM(E15:I15)</f>
        <v>0</v>
      </c>
      <c r="E15" s="166"/>
      <c r="F15" s="166"/>
      <c r="G15" s="166"/>
      <c r="H15" s="166"/>
      <c r="I15" s="166">
        <v>0</v>
      </c>
    </row>
    <row r="16" spans="1:21" ht="27.95" customHeight="1">
      <c r="B16" s="330" t="s">
        <v>100</v>
      </c>
      <c r="C16" s="331"/>
      <c r="D16" s="165">
        <f t="shared" ref="D16:I16" si="1">SUM(D17:D19)</f>
        <v>0</v>
      </c>
      <c r="E16" s="165">
        <f t="shared" si="1"/>
        <v>0</v>
      </c>
      <c r="F16" s="165">
        <f t="shared" si="1"/>
        <v>0</v>
      </c>
      <c r="G16" s="165">
        <f t="shared" si="1"/>
        <v>0</v>
      </c>
      <c r="H16" s="165">
        <f t="shared" si="1"/>
        <v>0</v>
      </c>
      <c r="I16" s="165">
        <f t="shared" si="1"/>
        <v>0</v>
      </c>
    </row>
    <row r="17" spans="2:10" ht="27.95" customHeight="1">
      <c r="B17" s="334" t="s">
        <v>101</v>
      </c>
      <c r="C17" s="335"/>
      <c r="D17" s="173">
        <f>SUM(E17:I17)</f>
        <v>0</v>
      </c>
      <c r="E17" s="166"/>
      <c r="F17" s="166"/>
      <c r="G17" s="166"/>
      <c r="H17" s="166"/>
      <c r="I17" s="166">
        <v>0</v>
      </c>
      <c r="J17" s="245"/>
    </row>
    <row r="18" spans="2:10" ht="27.95" customHeight="1">
      <c r="B18" s="334" t="s">
        <v>102</v>
      </c>
      <c r="C18" s="335"/>
      <c r="D18" s="173">
        <f>SUM(E18:I18)</f>
        <v>0</v>
      </c>
      <c r="E18" s="166"/>
      <c r="F18" s="166"/>
      <c r="G18" s="166"/>
      <c r="H18" s="166">
        <v>0</v>
      </c>
      <c r="I18" s="166">
        <v>0</v>
      </c>
    </row>
    <row r="19" spans="2:10" ht="27.95" customHeight="1">
      <c r="B19" s="334" t="s">
        <v>106</v>
      </c>
      <c r="C19" s="335"/>
      <c r="D19" s="173">
        <f>SUM(E19:I19)</f>
        <v>0</v>
      </c>
      <c r="E19" s="166"/>
      <c r="F19" s="166"/>
      <c r="G19" s="166"/>
      <c r="H19" s="166">
        <v>0</v>
      </c>
      <c r="I19" s="166">
        <v>0</v>
      </c>
    </row>
    <row r="20" spans="2:10" s="148" customFormat="1" ht="27.95" customHeight="1">
      <c r="B20" s="325" t="s">
        <v>103</v>
      </c>
      <c r="C20" s="326"/>
      <c r="D20" s="165">
        <f t="shared" ref="D20:I20" si="2">SUM(D21:D24)</f>
        <v>0</v>
      </c>
      <c r="E20" s="165">
        <f t="shared" si="2"/>
        <v>0</v>
      </c>
      <c r="F20" s="165">
        <f t="shared" si="2"/>
        <v>0</v>
      </c>
      <c r="G20" s="165">
        <f t="shared" si="2"/>
        <v>0</v>
      </c>
      <c r="H20" s="165">
        <f t="shared" si="2"/>
        <v>0</v>
      </c>
      <c r="I20" s="165">
        <f t="shared" si="2"/>
        <v>0</v>
      </c>
      <c r="J20" s="149"/>
    </row>
    <row r="21" spans="2:10" ht="27.95" customHeight="1">
      <c r="B21" s="334" t="s">
        <v>104</v>
      </c>
      <c r="C21" s="335"/>
      <c r="D21" s="173">
        <f>SUM(E21:I21)</f>
        <v>0</v>
      </c>
      <c r="E21" s="166"/>
      <c r="F21" s="166"/>
      <c r="G21" s="166"/>
      <c r="H21" s="166"/>
      <c r="I21" s="166">
        <v>0</v>
      </c>
      <c r="J21" s="245"/>
    </row>
    <row r="22" spans="2:10" ht="27.95" customHeight="1">
      <c r="B22" s="334" t="s">
        <v>105</v>
      </c>
      <c r="C22" s="335"/>
      <c r="D22" s="173">
        <f>SUM(E22:I22)</f>
        <v>0</v>
      </c>
      <c r="E22" s="166"/>
      <c r="F22" s="166"/>
      <c r="G22" s="166"/>
      <c r="H22" s="166"/>
      <c r="I22" s="166">
        <v>0</v>
      </c>
    </row>
    <row r="23" spans="2:10" ht="27.95" customHeight="1">
      <c r="B23" s="334" t="s">
        <v>107</v>
      </c>
      <c r="C23" s="335"/>
      <c r="D23" s="173">
        <f>SUM(E23:I23)</f>
        <v>0</v>
      </c>
      <c r="E23" s="166">
        <v>0</v>
      </c>
      <c r="F23" s="166">
        <v>0</v>
      </c>
      <c r="G23" s="166">
        <v>0</v>
      </c>
      <c r="H23" s="166">
        <v>0</v>
      </c>
      <c r="I23" s="166">
        <v>0</v>
      </c>
    </row>
    <row r="24" spans="2:10" ht="27.95" customHeight="1">
      <c r="B24" s="334" t="s">
        <v>108</v>
      </c>
      <c r="C24" s="335"/>
      <c r="D24" s="173">
        <f>SUM(E24:I24)</f>
        <v>0</v>
      </c>
      <c r="E24" s="166">
        <v>0</v>
      </c>
      <c r="F24" s="166">
        <v>0</v>
      </c>
      <c r="G24" s="166">
        <v>0</v>
      </c>
      <c r="H24" s="166">
        <v>0</v>
      </c>
      <c r="I24" s="166">
        <v>0</v>
      </c>
    </row>
    <row r="25" spans="2:10" ht="27.95" customHeight="1" thickBot="1">
      <c r="B25" s="342" t="s">
        <v>109</v>
      </c>
      <c r="C25" s="342"/>
      <c r="D25" s="256">
        <f>SUM(E25:I25)</f>
        <v>0</v>
      </c>
      <c r="E25" s="167">
        <v>0</v>
      </c>
      <c r="F25" s="167">
        <v>0</v>
      </c>
      <c r="G25" s="167">
        <v>0</v>
      </c>
      <c r="H25" s="167">
        <v>0</v>
      </c>
      <c r="I25" s="167">
        <v>0</v>
      </c>
    </row>
    <row r="26" spans="2:10" s="80" customFormat="1" ht="27.95" customHeight="1" thickBot="1">
      <c r="B26" s="340" t="s">
        <v>130</v>
      </c>
      <c r="C26" s="341"/>
      <c r="D26" s="168">
        <f t="shared" ref="D26:I26" si="3">D13+D16+D20+D25</f>
        <v>0</v>
      </c>
      <c r="E26" s="168">
        <f t="shared" si="3"/>
        <v>0</v>
      </c>
      <c r="F26" s="168">
        <f t="shared" si="3"/>
        <v>0</v>
      </c>
      <c r="G26" s="168">
        <f t="shared" si="3"/>
        <v>0</v>
      </c>
      <c r="H26" s="168">
        <f t="shared" si="3"/>
        <v>0</v>
      </c>
      <c r="I26" s="169">
        <f t="shared" si="3"/>
        <v>0</v>
      </c>
      <c r="J26" s="152"/>
    </row>
    <row r="29" spans="2:10" ht="15">
      <c r="C29" s="288" t="s">
        <v>116</v>
      </c>
      <c r="D29" s="288"/>
      <c r="E29" s="288"/>
    </row>
    <row r="31" spans="2:10" s="78" customFormat="1" ht="20.100000000000001" customHeight="1">
      <c r="D31" s="332" t="s">
        <v>12</v>
      </c>
      <c r="E31" s="336" t="s">
        <v>118</v>
      </c>
      <c r="F31" s="336"/>
      <c r="G31" s="336"/>
      <c r="H31" s="336"/>
      <c r="I31" s="336"/>
      <c r="J31" s="151"/>
    </row>
    <row r="32" spans="2:10" s="78" customFormat="1" ht="20.100000000000001" customHeight="1" thickBot="1">
      <c r="D32" s="333"/>
      <c r="E32" s="79">
        <f>E12</f>
        <v>2014</v>
      </c>
      <c r="F32" s="79">
        <f>E32+1</f>
        <v>2015</v>
      </c>
      <c r="G32" s="79">
        <f>E32+2</f>
        <v>2016</v>
      </c>
      <c r="H32" s="79">
        <f>E32+3</f>
        <v>2017</v>
      </c>
      <c r="I32" s="79">
        <f>E32+4</f>
        <v>2018</v>
      </c>
      <c r="J32" s="151"/>
    </row>
    <row r="33" spans="2:10" s="148" customFormat="1" ht="27.95" customHeight="1" thickBot="1">
      <c r="B33" s="259" t="s">
        <v>119</v>
      </c>
      <c r="C33" s="260"/>
      <c r="D33" s="261">
        <f t="shared" ref="D33:D39" si="4">SUM(E33:I33)</f>
        <v>0</v>
      </c>
      <c r="E33" s="261">
        <f>+E34+E40</f>
        <v>0</v>
      </c>
      <c r="F33" s="261">
        <f>+F34+F40</f>
        <v>0</v>
      </c>
      <c r="G33" s="261">
        <f>+G34+G40</f>
        <v>0</v>
      </c>
      <c r="H33" s="261">
        <f>+H34+H40</f>
        <v>0</v>
      </c>
      <c r="I33" s="262">
        <f>+I34+I40</f>
        <v>0</v>
      </c>
      <c r="J33" s="149"/>
    </row>
    <row r="34" spans="2:10" ht="27.95" customHeight="1">
      <c r="B34" s="343" t="s">
        <v>133</v>
      </c>
      <c r="C34" s="322"/>
      <c r="D34" s="257">
        <f t="shared" si="4"/>
        <v>0</v>
      </c>
      <c r="E34" s="258">
        <f>SUM(E35:E39)</f>
        <v>0</v>
      </c>
      <c r="F34" s="258">
        <f>SUM(F35:F39)</f>
        <v>0</v>
      </c>
      <c r="G34" s="258">
        <f>SUM(G35:G39)</f>
        <v>0</v>
      </c>
      <c r="H34" s="258">
        <f>SUM(H35:H39)</f>
        <v>0</v>
      </c>
      <c r="I34" s="258">
        <f>SUM(I35:I39)</f>
        <v>0</v>
      </c>
    </row>
    <row r="35" spans="2:10" s="148" customFormat="1" ht="27.95" customHeight="1">
      <c r="B35" s="315" t="s">
        <v>144</v>
      </c>
      <c r="C35" s="316"/>
      <c r="D35" s="183">
        <f t="shared" si="4"/>
        <v>0</v>
      </c>
      <c r="E35" s="243"/>
      <c r="F35" s="243"/>
      <c r="G35" s="243"/>
      <c r="H35" s="243"/>
      <c r="I35" s="243"/>
      <c r="J35" s="149"/>
    </row>
    <row r="36" spans="2:10" s="148" customFormat="1" ht="27.95" customHeight="1">
      <c r="B36" s="315" t="s">
        <v>143</v>
      </c>
      <c r="C36" s="316"/>
      <c r="D36" s="183">
        <f t="shared" si="4"/>
        <v>0</v>
      </c>
      <c r="E36" s="243"/>
      <c r="F36" s="243"/>
      <c r="G36" s="243"/>
      <c r="H36" s="243"/>
      <c r="I36" s="243"/>
      <c r="J36" s="149"/>
    </row>
    <row r="37" spans="2:10" s="148" customFormat="1" ht="27.95" customHeight="1">
      <c r="B37" s="315" t="s">
        <v>131</v>
      </c>
      <c r="C37" s="316"/>
      <c r="D37" s="183">
        <f t="shared" si="4"/>
        <v>0</v>
      </c>
      <c r="E37" s="243"/>
      <c r="F37" s="243"/>
      <c r="G37" s="243"/>
      <c r="H37" s="243"/>
      <c r="I37" s="243"/>
      <c r="J37" s="149"/>
    </row>
    <row r="38" spans="2:10" s="148" customFormat="1" ht="27.95" customHeight="1">
      <c r="B38" s="315" t="s">
        <v>146</v>
      </c>
      <c r="C38" s="316"/>
      <c r="D38" s="183">
        <f t="shared" si="4"/>
        <v>0</v>
      </c>
      <c r="E38" s="243"/>
      <c r="F38" s="243"/>
      <c r="G38" s="243"/>
      <c r="H38" s="243"/>
      <c r="I38" s="243"/>
      <c r="J38" s="149"/>
    </row>
    <row r="39" spans="2:10" s="148" customFormat="1" ht="27.95" customHeight="1">
      <c r="B39" s="315" t="s">
        <v>142</v>
      </c>
      <c r="C39" s="316"/>
      <c r="D39" s="183">
        <f t="shared" si="4"/>
        <v>0</v>
      </c>
      <c r="E39" s="243"/>
      <c r="F39" s="243"/>
      <c r="G39" s="243"/>
      <c r="H39" s="243"/>
      <c r="I39" s="243"/>
      <c r="J39" s="149"/>
    </row>
    <row r="40" spans="2:10" s="148" customFormat="1" ht="27.95" customHeight="1">
      <c r="B40" s="325" t="s">
        <v>132</v>
      </c>
      <c r="C40" s="326"/>
      <c r="D40" s="183">
        <f>SUM(E40:I40)</f>
        <v>0</v>
      </c>
      <c r="E40" s="255">
        <f>SUM(E41:E45)</f>
        <v>0</v>
      </c>
      <c r="F40" s="255">
        <f>SUM(F41:F45)</f>
        <v>0</v>
      </c>
      <c r="G40" s="255">
        <f>SUM(G41:G45)</f>
        <v>0</v>
      </c>
      <c r="H40" s="255">
        <f>SUM(H41:H45)</f>
        <v>0</v>
      </c>
      <c r="I40" s="255">
        <f>SUM(I41:I45)</f>
        <v>0</v>
      </c>
      <c r="J40" s="149"/>
    </row>
    <row r="41" spans="2:10" s="148" customFormat="1" ht="27.95" customHeight="1">
      <c r="B41" s="315" t="s">
        <v>141</v>
      </c>
      <c r="C41" s="316"/>
      <c r="D41" s="183">
        <f t="shared" ref="D41:D49" si="5">SUM(E41:I41)</f>
        <v>0</v>
      </c>
      <c r="E41" s="243"/>
      <c r="F41" s="243"/>
      <c r="G41" s="243"/>
      <c r="H41" s="243"/>
      <c r="I41" s="243"/>
      <c r="J41" s="149"/>
    </row>
    <row r="42" spans="2:10" s="148" customFormat="1" ht="27.95" customHeight="1">
      <c r="B42" s="315" t="s">
        <v>140</v>
      </c>
      <c r="C42" s="316"/>
      <c r="D42" s="183">
        <f t="shared" si="5"/>
        <v>0</v>
      </c>
      <c r="E42" s="243"/>
      <c r="F42" s="243"/>
      <c r="G42" s="243"/>
      <c r="H42" s="243"/>
      <c r="I42" s="243"/>
      <c r="J42" s="149"/>
    </row>
    <row r="43" spans="2:10" s="148" customFormat="1" ht="27.95" customHeight="1">
      <c r="B43" s="315" t="s">
        <v>134</v>
      </c>
      <c r="C43" s="316"/>
      <c r="D43" s="183">
        <f t="shared" si="5"/>
        <v>0</v>
      </c>
      <c r="E43" s="243"/>
      <c r="F43" s="243"/>
      <c r="G43" s="243"/>
      <c r="H43" s="243"/>
      <c r="I43" s="243"/>
      <c r="J43" s="149"/>
    </row>
    <row r="44" spans="2:10" s="148" customFormat="1" ht="27.95" customHeight="1">
      <c r="B44" s="315" t="s">
        <v>154</v>
      </c>
      <c r="C44" s="316"/>
      <c r="D44" s="183">
        <f t="shared" si="5"/>
        <v>0</v>
      </c>
      <c r="E44" s="243"/>
      <c r="F44" s="243"/>
      <c r="G44" s="243"/>
      <c r="H44" s="243"/>
      <c r="I44" s="243"/>
      <c r="J44" s="149"/>
    </row>
    <row r="45" spans="2:10" s="148" customFormat="1" ht="27.95" customHeight="1" thickBot="1">
      <c r="B45" s="319" t="s">
        <v>139</v>
      </c>
      <c r="C45" s="320"/>
      <c r="D45" s="263">
        <f t="shared" si="5"/>
        <v>0</v>
      </c>
      <c r="E45" s="244"/>
      <c r="F45" s="244">
        <v>0</v>
      </c>
      <c r="G45" s="244">
        <v>0</v>
      </c>
      <c r="H45" s="244">
        <v>0</v>
      </c>
      <c r="I45" s="244">
        <v>0</v>
      </c>
      <c r="J45" s="149"/>
    </row>
    <row r="46" spans="2:10" ht="27.95" customHeight="1" thickBot="1">
      <c r="B46" s="323" t="s">
        <v>147</v>
      </c>
      <c r="C46" s="324"/>
      <c r="D46" s="261">
        <f t="shared" si="5"/>
        <v>0</v>
      </c>
      <c r="E46" s="265">
        <f>SUM(E47:E49)</f>
        <v>0</v>
      </c>
      <c r="F46" s="265">
        <f>SUM(F47:F49)</f>
        <v>0</v>
      </c>
      <c r="G46" s="265">
        <f>SUM(G47:G49)</f>
        <v>0</v>
      </c>
      <c r="H46" s="265">
        <f>SUM(H47:H49)</f>
        <v>0</v>
      </c>
      <c r="I46" s="266">
        <f>SUM(I47:I49)</f>
        <v>0</v>
      </c>
    </row>
    <row r="47" spans="2:10" s="148" customFormat="1" ht="27.95" customHeight="1">
      <c r="B47" s="321" t="s">
        <v>137</v>
      </c>
      <c r="C47" s="322"/>
      <c r="D47" s="257">
        <f t="shared" si="5"/>
        <v>0</v>
      </c>
      <c r="E47" s="264"/>
      <c r="F47" s="264"/>
      <c r="G47" s="264"/>
      <c r="H47" s="264"/>
      <c r="I47" s="264">
        <v>0</v>
      </c>
      <c r="J47" s="245"/>
    </row>
    <row r="48" spans="2:10" s="148" customFormat="1" ht="27.95" customHeight="1">
      <c r="B48" s="315" t="s">
        <v>135</v>
      </c>
      <c r="C48" s="316"/>
      <c r="D48" s="183">
        <f t="shared" si="5"/>
        <v>0</v>
      </c>
      <c r="E48" s="244"/>
      <c r="F48" s="244"/>
      <c r="G48" s="244"/>
      <c r="H48" s="244"/>
      <c r="I48" s="244"/>
      <c r="J48" s="149"/>
    </row>
    <row r="49" spans="2:10" s="148" customFormat="1" ht="27.95" customHeight="1" thickBot="1">
      <c r="B49" s="319" t="s">
        <v>138</v>
      </c>
      <c r="C49" s="320"/>
      <c r="D49" s="183">
        <f t="shared" si="5"/>
        <v>0</v>
      </c>
      <c r="E49" s="244"/>
      <c r="F49" s="244"/>
      <c r="G49" s="244"/>
      <c r="H49" s="244"/>
      <c r="I49" s="244">
        <v>0</v>
      </c>
      <c r="J49" s="245"/>
    </row>
    <row r="50" spans="2:10" ht="27.95" customHeight="1" thickTop="1" thickBot="1">
      <c r="B50" s="317" t="s">
        <v>145</v>
      </c>
      <c r="C50" s="317"/>
      <c r="D50" s="172">
        <f t="shared" ref="D50:I50" si="6">+D51-D46-D33</f>
        <v>0</v>
      </c>
      <c r="E50" s="172">
        <f t="shared" si="6"/>
        <v>0</v>
      </c>
      <c r="F50" s="172">
        <f t="shared" si="6"/>
        <v>0</v>
      </c>
      <c r="G50" s="172">
        <f t="shared" si="6"/>
        <v>0</v>
      </c>
      <c r="H50" s="172">
        <f t="shared" si="6"/>
        <v>0</v>
      </c>
      <c r="I50" s="172">
        <f t="shared" si="6"/>
        <v>0</v>
      </c>
      <c r="J50" s="245"/>
    </row>
    <row r="51" spans="2:10" s="80" customFormat="1" ht="27.95" customHeight="1" thickTop="1">
      <c r="B51" s="318" t="s">
        <v>130</v>
      </c>
      <c r="C51" s="318"/>
      <c r="D51" s="171">
        <f t="shared" ref="D51:I51" si="7">+D26</f>
        <v>0</v>
      </c>
      <c r="E51" s="170">
        <f t="shared" si="7"/>
        <v>0</v>
      </c>
      <c r="F51" s="170">
        <f t="shared" si="7"/>
        <v>0</v>
      </c>
      <c r="G51" s="170">
        <f t="shared" si="7"/>
        <v>0</v>
      </c>
      <c r="H51" s="170">
        <f t="shared" si="7"/>
        <v>0</v>
      </c>
      <c r="I51" s="170">
        <f t="shared" si="7"/>
        <v>0</v>
      </c>
      <c r="J51" s="152"/>
    </row>
    <row r="53" spans="2:10" ht="37.5" customHeight="1">
      <c r="B53" s="337" t="s">
        <v>136</v>
      </c>
      <c r="C53" s="337"/>
      <c r="D53" s="337"/>
      <c r="E53" s="337"/>
      <c r="F53" s="337"/>
      <c r="G53" s="337"/>
      <c r="H53" s="337"/>
      <c r="I53" s="337"/>
    </row>
  </sheetData>
  <sheetProtection password="DADD" sheet="1" objects="1" scenarios="1"/>
  <mergeCells count="41">
    <mergeCell ref="B53:I53"/>
    <mergeCell ref="B18:C18"/>
    <mergeCell ref="B17:C17"/>
    <mergeCell ref="E4:J4"/>
    <mergeCell ref="B26:C26"/>
    <mergeCell ref="B25:C25"/>
    <mergeCell ref="B24:C24"/>
    <mergeCell ref="B19:C19"/>
    <mergeCell ref="B20:C20"/>
    <mergeCell ref="B22:C22"/>
    <mergeCell ref="B23:C23"/>
    <mergeCell ref="B21:C21"/>
    <mergeCell ref="B34:C34"/>
    <mergeCell ref="C29:E29"/>
    <mergeCell ref="D31:D32"/>
    <mergeCell ref="E31:I31"/>
    <mergeCell ref="B40:C40"/>
    <mergeCell ref="E3:J3"/>
    <mergeCell ref="B13:C13"/>
    <mergeCell ref="B16:C16"/>
    <mergeCell ref="C9:E9"/>
    <mergeCell ref="D11:D12"/>
    <mergeCell ref="B14:C14"/>
    <mergeCell ref="B15:C15"/>
    <mergeCell ref="E11:I11"/>
    <mergeCell ref="B41:C41"/>
    <mergeCell ref="B35:C35"/>
    <mergeCell ref="B37:C37"/>
    <mergeCell ref="B50:C50"/>
    <mergeCell ref="B51:C51"/>
    <mergeCell ref="B36:C36"/>
    <mergeCell ref="B45:C45"/>
    <mergeCell ref="B47:C47"/>
    <mergeCell ref="B49:C49"/>
    <mergeCell ref="B48:C48"/>
    <mergeCell ref="B46:C46"/>
    <mergeCell ref="B42:C42"/>
    <mergeCell ref="B43:C43"/>
    <mergeCell ref="B44:C44"/>
    <mergeCell ref="B38:C38"/>
    <mergeCell ref="B39:C39"/>
  </mergeCells>
  <phoneticPr fontId="3" type="noConversion"/>
  <dataValidations count="1">
    <dataValidation type="list" allowBlank="1" showInputMessage="1" showErrorMessage="1" sqref="D5">
      <formula1>poles</formula1>
    </dataValidation>
  </dataValidations>
  <pageMargins left="0.59055118110236227" right="0.59055118110236227" top="0.59055118110236227" bottom="0.59055118110236227" header="0.51181102362204722" footer="0.31496062992125984"/>
  <pageSetup paperSize="9" scale="75" orientation="landscape" r:id="rId1"/>
  <headerFooter alignWithMargins="0">
    <oddFooter>&amp;L&amp;F&amp;C&amp;A&amp;R&amp;D</oddFooter>
  </headerFooter>
  <rowBreaks count="1" manualBreakCount="1">
    <brk id="28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5"/>
  <sheetViews>
    <sheetView zoomScale="85" zoomScaleNormal="85" workbookViewId="0">
      <selection activeCell="F15" sqref="F15"/>
    </sheetView>
  </sheetViews>
  <sheetFormatPr baseColWidth="10" defaultRowHeight="12.75"/>
  <cols>
    <col min="1" max="1" width="1.7109375" style="59" customWidth="1"/>
    <col min="2" max="2" width="12.42578125" style="59" customWidth="1"/>
    <col min="3" max="3" width="15.5703125" style="59" customWidth="1"/>
    <col min="4" max="4" width="15.85546875" style="59" customWidth="1"/>
    <col min="5" max="10" width="15.7109375" style="59" customWidth="1"/>
    <col min="11" max="16384" width="11.42578125" style="59"/>
  </cols>
  <sheetData>
    <row r="1" spans="1:22" ht="13.5" thickBot="1">
      <c r="M1" s="60"/>
    </row>
    <row r="2" spans="1:22" s="60" customFormat="1" ht="5.0999999999999996" customHeight="1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1:22" s="67" customFormat="1" ht="14.25">
      <c r="A3" s="64"/>
      <c r="B3" s="65" t="s">
        <v>29</v>
      </c>
      <c r="C3" s="338">
        <f>'1. a. Obj de prod par action'!D3</f>
        <v>0</v>
      </c>
      <c r="D3" s="338"/>
      <c r="E3" s="344" t="s">
        <v>40</v>
      </c>
      <c r="F3" s="344"/>
      <c r="G3" s="327">
        <f>'1. a. Obj de prod par action'!K3</f>
        <v>0</v>
      </c>
      <c r="H3" s="327"/>
      <c r="I3" s="327"/>
      <c r="J3" s="327"/>
      <c r="K3" s="327"/>
      <c r="L3" s="328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s="67" customFormat="1" ht="14.25">
      <c r="A4" s="64"/>
      <c r="B4" s="65" t="s">
        <v>30</v>
      </c>
      <c r="C4" s="338">
        <f>'1. a. Obj de prod par action'!D4</f>
        <v>0</v>
      </c>
      <c r="D4" s="338"/>
      <c r="E4" s="344" t="s">
        <v>41</v>
      </c>
      <c r="F4" s="344"/>
      <c r="G4" s="338">
        <f>'1. a. Obj de prod par action'!K4</f>
        <v>0</v>
      </c>
      <c r="H4" s="338"/>
      <c r="I4" s="338"/>
      <c r="J4" s="338"/>
      <c r="K4" s="338"/>
      <c r="L4" s="339"/>
      <c r="M4" s="68"/>
      <c r="N4" s="68"/>
      <c r="O4" s="68"/>
      <c r="P4" s="68"/>
      <c r="Q4" s="68"/>
      <c r="R4" s="68"/>
      <c r="S4" s="68"/>
      <c r="T4" s="68"/>
      <c r="U4" s="68"/>
      <c r="V4" s="68"/>
    </row>
    <row r="5" spans="1:22" s="76" customFormat="1" ht="5.0999999999999996" customHeight="1" thickBot="1">
      <c r="A5" s="69"/>
      <c r="B5" s="70"/>
      <c r="C5" s="70"/>
      <c r="D5" s="71"/>
      <c r="E5" s="71"/>
      <c r="F5" s="71"/>
      <c r="G5" s="71"/>
      <c r="H5" s="72"/>
      <c r="I5" s="71"/>
      <c r="J5" s="71"/>
      <c r="K5" s="73"/>
      <c r="L5" s="74"/>
      <c r="M5" s="75"/>
      <c r="N5" s="75"/>
      <c r="O5" s="75"/>
      <c r="P5" s="75"/>
      <c r="Q5" s="75"/>
      <c r="R5" s="75"/>
      <c r="S5" s="75"/>
    </row>
    <row r="6" spans="1:22">
      <c r="M6" s="60"/>
    </row>
    <row r="7" spans="1:22">
      <c r="M7" s="60"/>
    </row>
    <row r="8" spans="1:22">
      <c r="M8" s="60"/>
    </row>
    <row r="9" spans="1:22" ht="15">
      <c r="C9" s="288" t="s">
        <v>48</v>
      </c>
      <c r="D9" s="288"/>
      <c r="E9" s="288"/>
      <c r="F9" s="288"/>
      <c r="G9" s="77"/>
      <c r="H9" s="77"/>
      <c r="I9" s="77"/>
      <c r="J9" s="77"/>
      <c r="K9" s="77"/>
      <c r="M9" s="60"/>
    </row>
    <row r="10" spans="1:22" ht="15" customHeight="1"/>
    <row r="11" spans="1:22" s="78" customFormat="1" ht="20.100000000000001" customHeight="1">
      <c r="D11" s="332" t="s">
        <v>46</v>
      </c>
      <c r="E11" s="333" t="s">
        <v>45</v>
      </c>
      <c r="F11" s="348" t="s">
        <v>47</v>
      </c>
      <c r="G11" s="349"/>
      <c r="H11" s="349"/>
      <c r="I11" s="349"/>
      <c r="J11" s="350"/>
    </row>
    <row r="12" spans="1:22" s="78" customFormat="1" ht="20.100000000000001" customHeight="1">
      <c r="D12" s="333"/>
      <c r="E12" s="347"/>
      <c r="F12" s="79">
        <f>'1. a. Obj de prod par action'!C13</f>
        <v>2014</v>
      </c>
      <c r="G12" s="79">
        <f>'1. a. Obj de prod par action'!G13</f>
        <v>2015</v>
      </c>
      <c r="H12" s="79">
        <f>'1. a. Obj de prod par action'!K13</f>
        <v>2016</v>
      </c>
      <c r="I12" s="79">
        <f>'1. a. Obj de prod par action'!O13</f>
        <v>2017</v>
      </c>
      <c r="J12" s="79">
        <f>'1. a. Obj de prod par action'!S13</f>
        <v>2018</v>
      </c>
    </row>
    <row r="13" spans="1:22" ht="27" customHeight="1">
      <c r="B13" s="345" t="s">
        <v>49</v>
      </c>
      <c r="C13" s="345"/>
      <c r="D13" s="267"/>
      <c r="E13" s="268">
        <f>SUM(F13:J13)</f>
        <v>0</v>
      </c>
      <c r="F13" s="267"/>
      <c r="G13" s="267"/>
      <c r="H13" s="267"/>
      <c r="I13" s="267"/>
      <c r="J13" s="267"/>
    </row>
    <row r="14" spans="1:22" ht="27" customHeight="1">
      <c r="B14" s="345" t="s">
        <v>50</v>
      </c>
      <c r="C14" s="345"/>
      <c r="D14" s="267"/>
      <c r="E14" s="268">
        <f>SUM(F14:J14)</f>
        <v>0</v>
      </c>
      <c r="F14" s="267"/>
      <c r="G14" s="267"/>
      <c r="H14" s="267"/>
      <c r="I14" s="267"/>
      <c r="J14" s="267"/>
    </row>
    <row r="15" spans="1:22" s="80" customFormat="1" ht="20.100000000000001" customHeight="1">
      <c r="B15" s="346" t="s">
        <v>12</v>
      </c>
      <c r="C15" s="346"/>
      <c r="D15" s="269">
        <f t="shared" ref="D15:J15" si="0">SUM(D13:D14)</f>
        <v>0</v>
      </c>
      <c r="E15" s="269">
        <f t="shared" si="0"/>
        <v>0</v>
      </c>
      <c r="F15" s="269">
        <f t="shared" si="0"/>
        <v>0</v>
      </c>
      <c r="G15" s="269">
        <f t="shared" si="0"/>
        <v>0</v>
      </c>
      <c r="H15" s="269">
        <f t="shared" si="0"/>
        <v>0</v>
      </c>
      <c r="I15" s="269">
        <f t="shared" si="0"/>
        <v>0</v>
      </c>
      <c r="J15" s="269">
        <f t="shared" si="0"/>
        <v>0</v>
      </c>
    </row>
  </sheetData>
  <sheetProtection password="DADD" sheet="1" objects="1" scenarios="1"/>
  <mergeCells count="13">
    <mergeCell ref="B15:C15"/>
    <mergeCell ref="B14:C14"/>
    <mergeCell ref="C9:F9"/>
    <mergeCell ref="D11:D12"/>
    <mergeCell ref="E11:E12"/>
    <mergeCell ref="F11:J11"/>
    <mergeCell ref="E3:F3"/>
    <mergeCell ref="G4:L4"/>
    <mergeCell ref="G3:L3"/>
    <mergeCell ref="B13:C13"/>
    <mergeCell ref="C4:D4"/>
    <mergeCell ref="C3:D3"/>
    <mergeCell ref="E4:F4"/>
  </mergeCells>
  <phoneticPr fontId="3" type="noConversion"/>
  <dataValidations disablePrompts="1" count="1">
    <dataValidation type="list" allowBlank="1" showInputMessage="1" showErrorMessage="1" sqref="D5">
      <formula1>poles</formula1>
    </dataValidation>
  </dataValidations>
  <pageMargins left="0.59055118110236227" right="0.59055118110236227" top="0.59055118110236227" bottom="0.59055118110236227" header="0.51181102362204722" footer="0.31496062992125984"/>
  <pageSetup paperSize="9" scale="80" orientation="landscape" r:id="rId1"/>
  <headerFooter alignWithMargins="0">
    <oddFooter>&amp;L&amp;F&amp;C&amp;A&amp;R&amp;D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Z69"/>
  <sheetViews>
    <sheetView zoomScale="85" zoomScaleNormal="85" workbookViewId="0">
      <selection activeCell="F15" sqref="F15"/>
    </sheetView>
  </sheetViews>
  <sheetFormatPr baseColWidth="10" defaultRowHeight="12.75"/>
  <cols>
    <col min="1" max="1" width="1.7109375" style="83" customWidth="1"/>
    <col min="2" max="2" width="5" style="83" customWidth="1"/>
    <col min="3" max="4" width="11.42578125" style="83"/>
    <col min="5" max="5" width="48.5703125" style="83" customWidth="1"/>
    <col min="6" max="6" width="13.42578125" style="83" customWidth="1"/>
    <col min="7" max="7" width="3.85546875" style="83" customWidth="1"/>
    <col min="8" max="8" width="23.7109375" style="83" hidden="1" customWidth="1"/>
    <col min="9" max="9" width="0" style="83" hidden="1" customWidth="1"/>
    <col min="10" max="16384" width="11.42578125" style="83"/>
  </cols>
  <sheetData>
    <row r="1" spans="1:26" ht="13.5" thickBot="1">
      <c r="H1" s="100"/>
    </row>
    <row r="2" spans="1:26" customFormat="1" ht="5.0999999999999996" customHeight="1">
      <c r="A2" s="26"/>
      <c r="B2" s="27"/>
      <c r="C2" s="27"/>
      <c r="D2" s="27"/>
      <c r="E2" s="27"/>
      <c r="F2" s="27"/>
      <c r="G2" s="28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s="41" customFormat="1" ht="14.25">
      <c r="A3" s="45"/>
      <c r="B3" s="292" t="s">
        <v>29</v>
      </c>
      <c r="C3" s="292"/>
      <c r="D3" s="294">
        <f>'1. a. Obj de prod par action'!D3</f>
        <v>0</v>
      </c>
      <c r="E3" s="294"/>
      <c r="F3" s="294"/>
      <c r="G3" s="295"/>
      <c r="H3" s="42"/>
      <c r="I3" s="44"/>
      <c r="J3" s="44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4"/>
      <c r="X3" s="44"/>
      <c r="Y3" s="44"/>
      <c r="Z3" s="44"/>
    </row>
    <row r="4" spans="1:26" s="41" customFormat="1" ht="14.25">
      <c r="A4" s="45"/>
      <c r="B4" s="292" t="s">
        <v>30</v>
      </c>
      <c r="C4" s="292"/>
      <c r="D4" s="294">
        <f>'1. a. Obj de prod par action'!D4</f>
        <v>0</v>
      </c>
      <c r="E4" s="294"/>
      <c r="F4" s="294"/>
      <c r="G4" s="295"/>
      <c r="H4" s="42"/>
      <c r="I4" s="44"/>
      <c r="J4" s="44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4"/>
      <c r="X4" s="44"/>
      <c r="Y4" s="44"/>
      <c r="Z4" s="44"/>
    </row>
    <row r="5" spans="1:26" s="41" customFormat="1" ht="14.25">
      <c r="A5" s="45"/>
      <c r="B5" s="293" t="s">
        <v>40</v>
      </c>
      <c r="C5" s="293"/>
      <c r="D5" s="299">
        <f>'1. a. Obj de prod par action'!K3</f>
        <v>0</v>
      </c>
      <c r="E5" s="299"/>
      <c r="F5" s="299"/>
      <c r="G5" s="300"/>
      <c r="H5" s="43"/>
      <c r="I5" s="44"/>
      <c r="J5" s="44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4"/>
      <c r="X5" s="44"/>
      <c r="Y5" s="44"/>
      <c r="Z5" s="44"/>
    </row>
    <row r="6" spans="1:26" s="41" customFormat="1" ht="14.25">
      <c r="A6" s="45"/>
      <c r="B6" s="293" t="s">
        <v>41</v>
      </c>
      <c r="C6" s="293"/>
      <c r="D6" s="294">
        <f>'1. a. Obj de prod par action'!K4</f>
        <v>0</v>
      </c>
      <c r="E6" s="294"/>
      <c r="F6" s="294"/>
      <c r="G6" s="295"/>
      <c r="H6" s="42"/>
      <c r="I6" s="44"/>
      <c r="J6" s="44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4"/>
      <c r="X6" s="44"/>
      <c r="Y6" s="44"/>
      <c r="Z6" s="44"/>
    </row>
    <row r="7" spans="1:26" s="21" customFormat="1" ht="5.0999999999999996" customHeight="1" thickBot="1">
      <c r="A7" s="37"/>
      <c r="B7" s="29"/>
      <c r="C7" s="29"/>
      <c r="D7" s="30"/>
      <c r="E7" s="30"/>
      <c r="F7" s="30"/>
      <c r="G7" s="105"/>
      <c r="H7" s="24"/>
      <c r="I7" s="23"/>
      <c r="J7" s="23"/>
      <c r="K7" s="25"/>
      <c r="L7" s="25"/>
      <c r="M7" s="25"/>
      <c r="N7" s="25"/>
      <c r="O7" s="25"/>
      <c r="P7" s="25"/>
      <c r="Q7" s="25"/>
      <c r="R7" s="25"/>
      <c r="S7" s="25"/>
      <c r="T7" s="24"/>
      <c r="U7" s="24"/>
      <c r="V7" s="24"/>
      <c r="W7" s="24"/>
      <c r="X7" s="24"/>
      <c r="Y7" s="24"/>
      <c r="Z7" s="24"/>
    </row>
    <row r="8" spans="1:26">
      <c r="H8" s="100"/>
    </row>
    <row r="9" spans="1:26">
      <c r="H9" s="100"/>
    </row>
    <row r="10" spans="1:26" ht="15">
      <c r="C10" s="381" t="s">
        <v>91</v>
      </c>
      <c r="D10" s="381"/>
      <c r="E10" s="381"/>
      <c r="F10" s="84"/>
      <c r="H10" s="100"/>
    </row>
    <row r="11" spans="1:26">
      <c r="K11" s="100"/>
    </row>
    <row r="12" spans="1:26" ht="13.5" thickBot="1">
      <c r="B12" s="354" t="s">
        <v>120</v>
      </c>
      <c r="C12" s="354"/>
      <c r="D12" s="354"/>
      <c r="E12" s="354"/>
    </row>
    <row r="13" spans="1:26" ht="13.5" thickBot="1">
      <c r="B13" s="91" t="s">
        <v>51</v>
      </c>
      <c r="C13" s="375" t="s">
        <v>121</v>
      </c>
      <c r="D13" s="375"/>
      <c r="E13" s="376"/>
      <c r="F13" s="247">
        <f>+'2. Budget Formation'!D50</f>
        <v>0</v>
      </c>
      <c r="G13" s="246"/>
      <c r="H13" s="100"/>
      <c r="I13" s="100"/>
    </row>
    <row r="14" spans="1:26" ht="13.5" thickBot="1">
      <c r="B14" s="177" t="s">
        <v>52</v>
      </c>
      <c r="C14" s="248" t="s">
        <v>122</v>
      </c>
      <c r="D14" s="248"/>
      <c r="E14" s="249"/>
      <c r="F14" s="250">
        <f>'3. Budget Investissement'!E15</f>
        <v>0</v>
      </c>
      <c r="G14" s="246"/>
    </row>
    <row r="15" spans="1:26" ht="13.5" thickBot="1">
      <c r="B15" s="373" t="s">
        <v>123</v>
      </c>
      <c r="C15" s="374"/>
      <c r="D15" s="374"/>
      <c r="E15" s="374"/>
      <c r="F15" s="254">
        <f>F13+F14</f>
        <v>0</v>
      </c>
      <c r="G15" s="246" t="s">
        <v>87</v>
      </c>
    </row>
    <row r="16" spans="1:26" ht="13.5" thickBot="1">
      <c r="B16" s="251" t="s">
        <v>124</v>
      </c>
      <c r="C16" s="252" t="s">
        <v>148</v>
      </c>
      <c r="D16" s="252"/>
      <c r="E16" s="252"/>
      <c r="F16" s="253">
        <f>+'2. Budget Formation'!D46</f>
        <v>0</v>
      </c>
      <c r="G16" s="164"/>
    </row>
    <row r="17" spans="2:9" ht="13.5" thickBot="1">
      <c r="B17" s="378" t="s">
        <v>53</v>
      </c>
      <c r="C17" s="379"/>
      <c r="D17" s="379"/>
      <c r="E17" s="380"/>
      <c r="F17" s="179">
        <f>F13+F14+F16</f>
        <v>0</v>
      </c>
    </row>
    <row r="18" spans="2:9">
      <c r="F18" s="175"/>
    </row>
    <row r="19" spans="2:9">
      <c r="B19" s="354" t="s">
        <v>54</v>
      </c>
      <c r="C19" s="354"/>
      <c r="D19" s="354"/>
      <c r="E19" s="354"/>
      <c r="F19" s="88"/>
    </row>
    <row r="20" spans="2:9">
      <c r="B20" s="91" t="s">
        <v>55</v>
      </c>
      <c r="C20" s="377" t="s">
        <v>56</v>
      </c>
      <c r="D20" s="377"/>
      <c r="E20" s="377"/>
      <c r="F20" s="92">
        <f>'1.c. Obj de prod - Total Projet'!N13*'4. Intervention public-privé'!F52</f>
        <v>0</v>
      </c>
      <c r="G20" s="86"/>
      <c r="I20" s="100"/>
    </row>
    <row r="21" spans="2:9">
      <c r="B21" s="91" t="s">
        <v>57</v>
      </c>
      <c r="C21" s="377" t="s">
        <v>58</v>
      </c>
      <c r="D21" s="377"/>
      <c r="E21" s="377"/>
      <c r="F21" s="180"/>
      <c r="G21" s="86"/>
      <c r="I21" s="100"/>
    </row>
    <row r="22" spans="2:9">
      <c r="B22" s="91" t="s">
        <v>59</v>
      </c>
      <c r="C22" s="176" t="s">
        <v>60</v>
      </c>
      <c r="D22" s="176"/>
      <c r="E22" s="176"/>
      <c r="F22" s="180"/>
      <c r="G22" s="86"/>
      <c r="H22" s="83" t="s">
        <v>128</v>
      </c>
      <c r="I22" s="83" t="str">
        <f>IF(F21+F22='2. Budget Formation'!D34,"OK ","ERREUR")</f>
        <v xml:space="preserve">OK </v>
      </c>
    </row>
    <row r="23" spans="2:9">
      <c r="B23" s="91" t="s">
        <v>61</v>
      </c>
      <c r="C23" s="377" t="s">
        <v>62</v>
      </c>
      <c r="D23" s="377"/>
      <c r="E23" s="377"/>
      <c r="F23" s="180"/>
      <c r="G23" s="86"/>
    </row>
    <row r="24" spans="2:9">
      <c r="B24" s="181" t="s">
        <v>63</v>
      </c>
      <c r="C24" s="176" t="s">
        <v>64</v>
      </c>
      <c r="D24" s="176"/>
      <c r="E24" s="176"/>
      <c r="F24" s="180"/>
      <c r="G24" s="86"/>
      <c r="H24" s="83" t="s">
        <v>128</v>
      </c>
      <c r="I24" s="174" t="str">
        <f>IF(F23+F24 = '2. Budget Formation'!D35+'2. Budget Formation'!D36+'2. Budget Formation'!D45,"OK","ERREUR")</f>
        <v>OK</v>
      </c>
    </row>
    <row r="25" spans="2:9">
      <c r="B25" s="352" t="s">
        <v>89</v>
      </c>
      <c r="C25" s="352"/>
      <c r="D25" s="352"/>
      <c r="E25" s="352"/>
      <c r="F25" s="92">
        <f>F20+F21+F23</f>
        <v>0</v>
      </c>
      <c r="G25" s="86"/>
    </row>
    <row r="26" spans="2:9" ht="13.5" thickBot="1">
      <c r="B26" s="351" t="s">
        <v>90</v>
      </c>
      <c r="C26" s="351"/>
      <c r="D26" s="351"/>
      <c r="E26" s="351"/>
      <c r="F26" s="178">
        <f>F22+F24</f>
        <v>0</v>
      </c>
      <c r="G26" s="86"/>
    </row>
    <row r="27" spans="2:9" ht="13.5" thickBot="1">
      <c r="B27" s="367" t="s">
        <v>65</v>
      </c>
      <c r="C27" s="367"/>
      <c r="D27" s="367"/>
      <c r="E27" s="367"/>
      <c r="F27" s="179">
        <f>F25+F26</f>
        <v>0</v>
      </c>
    </row>
    <row r="28" spans="2:9">
      <c r="F28" s="90"/>
    </row>
    <row r="29" spans="2:9">
      <c r="B29" s="354" t="s">
        <v>115</v>
      </c>
      <c r="C29" s="354"/>
      <c r="D29" s="354"/>
      <c r="E29" s="354"/>
      <c r="F29" s="90"/>
    </row>
    <row r="30" spans="2:9">
      <c r="B30" s="91" t="s">
        <v>66</v>
      </c>
      <c r="C30" s="364" t="s">
        <v>67</v>
      </c>
      <c r="D30" s="365"/>
      <c r="E30" s="366"/>
      <c r="F30" s="92">
        <f>'1.c. Obj de prod - Total Projet'!M13</f>
        <v>0</v>
      </c>
      <c r="G30" s="86"/>
    </row>
    <row r="31" spans="2:9">
      <c r="B31" s="91" t="s">
        <v>68</v>
      </c>
      <c r="C31" s="353" t="s">
        <v>69</v>
      </c>
      <c r="D31" s="353"/>
      <c r="E31" s="353"/>
      <c r="F31" s="92">
        <f>'1.c. Obj de prod - Total Projet'!M14</f>
        <v>0</v>
      </c>
      <c r="G31" s="86"/>
    </row>
    <row r="32" spans="2:9">
      <c r="B32" s="91" t="s">
        <v>70</v>
      </c>
      <c r="C32" s="359" t="s">
        <v>71</v>
      </c>
      <c r="D32" s="360"/>
      <c r="E32" s="361"/>
      <c r="F32" s="92">
        <f>F30+F31</f>
        <v>0</v>
      </c>
      <c r="G32" s="86"/>
    </row>
    <row r="33" spans="2:7">
      <c r="F33" s="90"/>
    </row>
    <row r="34" spans="2:7">
      <c r="B34" s="354" t="s">
        <v>72</v>
      </c>
      <c r="C34" s="354"/>
      <c r="D34" s="354"/>
      <c r="E34" s="354"/>
      <c r="F34" s="90"/>
    </row>
    <row r="35" spans="2:7">
      <c r="B35" s="85" t="s">
        <v>73</v>
      </c>
      <c r="C35" s="362" t="s">
        <v>74</v>
      </c>
      <c r="D35" s="362"/>
      <c r="E35" s="363"/>
      <c r="F35" s="93" t="e">
        <f>F27/(F17+F27)</f>
        <v>#DIV/0!</v>
      </c>
      <c r="G35" s="94" t="s">
        <v>75</v>
      </c>
    </row>
    <row r="36" spans="2:7">
      <c r="B36" s="89"/>
      <c r="C36" s="357" t="s">
        <v>76</v>
      </c>
      <c r="D36" s="357"/>
      <c r="E36" s="358"/>
      <c r="F36" s="95"/>
    </row>
    <row r="37" spans="2:7">
      <c r="B37" s="87"/>
      <c r="C37" s="96"/>
      <c r="D37" s="96"/>
      <c r="E37" s="96"/>
      <c r="F37" s="97"/>
    </row>
    <row r="38" spans="2:7">
      <c r="B38" s="85" t="s">
        <v>77</v>
      </c>
      <c r="C38" s="362" t="s">
        <v>78</v>
      </c>
      <c r="D38" s="362"/>
      <c r="E38" s="363"/>
      <c r="F38" s="93" t="e">
        <f>F30/F32</f>
        <v>#DIV/0!</v>
      </c>
      <c r="G38" s="83" t="s">
        <v>75</v>
      </c>
    </row>
    <row r="39" spans="2:7">
      <c r="B39" s="89"/>
      <c r="C39" s="357" t="s">
        <v>79</v>
      </c>
      <c r="D39" s="357"/>
      <c r="E39" s="358"/>
      <c r="F39" s="95"/>
    </row>
    <row r="40" spans="2:7">
      <c r="B40" s="87"/>
      <c r="C40" s="96"/>
      <c r="D40" s="96"/>
      <c r="E40" s="96"/>
      <c r="F40" s="97"/>
    </row>
    <row r="41" spans="2:7">
      <c r="B41" s="85" t="s">
        <v>80</v>
      </c>
      <c r="C41" s="362" t="s">
        <v>81</v>
      </c>
      <c r="D41" s="362"/>
      <c r="E41" s="363"/>
      <c r="F41" s="93" t="e">
        <f>F31/F32</f>
        <v>#DIV/0!</v>
      </c>
      <c r="G41" s="83" t="s">
        <v>75</v>
      </c>
    </row>
    <row r="42" spans="2:7">
      <c r="B42" s="89"/>
      <c r="C42" s="357" t="s">
        <v>82</v>
      </c>
      <c r="D42" s="357"/>
      <c r="E42" s="358"/>
      <c r="F42" s="95"/>
      <c r="G42" s="86"/>
    </row>
    <row r="43" spans="2:7">
      <c r="B43" s="87"/>
      <c r="C43" s="96"/>
      <c r="D43" s="96"/>
      <c r="E43" s="96"/>
      <c r="F43" s="97"/>
    </row>
    <row r="44" spans="2:7">
      <c r="B44" s="85" t="s">
        <v>83</v>
      </c>
      <c r="C44" s="362" t="s">
        <v>152</v>
      </c>
      <c r="D44" s="362"/>
      <c r="E44" s="363"/>
      <c r="F44" s="93" t="e">
        <f>F25/(((F13+F16)*F38)+F25)</f>
        <v>#DIV/0!</v>
      </c>
      <c r="G44" s="83" t="s">
        <v>75</v>
      </c>
    </row>
    <row r="45" spans="2:7">
      <c r="B45" s="89"/>
      <c r="C45" s="355" t="s">
        <v>155</v>
      </c>
      <c r="D45" s="355"/>
      <c r="E45" s="356"/>
      <c r="F45" s="98"/>
      <c r="G45" s="99" t="s">
        <v>84</v>
      </c>
    </row>
    <row r="46" spans="2:7">
      <c r="B46" s="89"/>
      <c r="C46" s="100"/>
      <c r="D46" s="100"/>
      <c r="E46" s="100"/>
      <c r="F46" s="101"/>
    </row>
    <row r="47" spans="2:7">
      <c r="B47" s="85" t="s">
        <v>85</v>
      </c>
      <c r="C47" s="372" t="s">
        <v>153</v>
      </c>
      <c r="D47" s="372"/>
      <c r="E47" s="372"/>
      <c r="F47" s="93" t="e">
        <f>F26/(F26+((F13+F16)*F41))</f>
        <v>#DIV/0!</v>
      </c>
      <c r="G47" s="83" t="s">
        <v>75</v>
      </c>
    </row>
    <row r="48" spans="2:7">
      <c r="B48" s="89"/>
      <c r="C48" s="355" t="s">
        <v>156</v>
      </c>
      <c r="D48" s="355"/>
      <c r="E48" s="356"/>
      <c r="F48" s="98"/>
      <c r="G48" s="99" t="s">
        <v>86</v>
      </c>
    </row>
    <row r="49" spans="2:7">
      <c r="B49" s="87"/>
      <c r="C49" s="96"/>
      <c r="D49" s="96"/>
      <c r="E49" s="96"/>
      <c r="F49" s="101"/>
    </row>
    <row r="50" spans="2:7">
      <c r="B50" s="89"/>
      <c r="C50" s="100"/>
      <c r="D50" s="100"/>
      <c r="E50" s="100"/>
      <c r="F50" s="102"/>
    </row>
    <row r="51" spans="2:7">
      <c r="B51" s="364" t="s">
        <v>149</v>
      </c>
      <c r="C51" s="365"/>
      <c r="D51" s="365"/>
      <c r="E51" s="366"/>
      <c r="F51" s="103" t="e">
        <f>F13/F32</f>
        <v>#DIV/0!</v>
      </c>
      <c r="G51" s="86" t="s">
        <v>87</v>
      </c>
    </row>
    <row r="52" spans="2:7">
      <c r="B52" s="364" t="s">
        <v>88</v>
      </c>
      <c r="C52" s="365"/>
      <c r="D52" s="365"/>
      <c r="E52" s="366"/>
      <c r="F52" s="82"/>
      <c r="G52" s="86"/>
    </row>
    <row r="53" spans="2:7">
      <c r="B53" s="369" t="s">
        <v>150</v>
      </c>
      <c r="C53" s="370"/>
      <c r="D53" s="370"/>
      <c r="E53" s="371"/>
      <c r="F53" s="104" t="e">
        <f>(F13+F16+F27)/F32</f>
        <v>#DIV/0!</v>
      </c>
      <c r="G53" s="86"/>
    </row>
    <row r="54" spans="2:7">
      <c r="B54" s="369" t="s">
        <v>151</v>
      </c>
      <c r="C54" s="370"/>
      <c r="D54" s="370"/>
      <c r="E54" s="371"/>
      <c r="F54" s="92" t="e">
        <f>(F13+F16+F27)/'1.c. Obj de prod - Total Projet'!C17</f>
        <v>#DIV/0!</v>
      </c>
      <c r="G54" s="86"/>
    </row>
    <row r="55" spans="2:7" s="100" customFormat="1"/>
    <row r="56" spans="2:7" s="100" customFormat="1">
      <c r="B56" s="100" t="s">
        <v>84</v>
      </c>
      <c r="C56" s="368" t="s">
        <v>125</v>
      </c>
      <c r="D56" s="368"/>
      <c r="E56" s="368"/>
    </row>
    <row r="57" spans="2:7" s="100" customFormat="1">
      <c r="B57" s="100" t="s">
        <v>86</v>
      </c>
      <c r="C57" s="368" t="s">
        <v>126</v>
      </c>
      <c r="D57" s="368"/>
      <c r="E57" s="368"/>
    </row>
    <row r="58" spans="2:7" s="100" customFormat="1">
      <c r="B58" s="100" t="s">
        <v>87</v>
      </c>
      <c r="C58" s="368" t="s">
        <v>127</v>
      </c>
      <c r="D58" s="368"/>
      <c r="E58" s="368"/>
    </row>
    <row r="59" spans="2:7" s="100" customFormat="1"/>
    <row r="60" spans="2:7" s="100" customFormat="1"/>
    <row r="61" spans="2:7" s="100" customFormat="1"/>
    <row r="62" spans="2:7" s="100" customFormat="1"/>
    <row r="63" spans="2:7" s="100" customFormat="1"/>
    <row r="64" spans="2:7" s="100" customFormat="1"/>
    <row r="65" s="100" customFormat="1"/>
    <row r="66" s="100" customFormat="1"/>
    <row r="67" s="100" customFormat="1"/>
    <row r="68" s="100" customFormat="1"/>
    <row r="69" s="100" customFormat="1"/>
  </sheetData>
  <sheetProtection password="DADD" sheet="1" objects="1" scenarios="1"/>
  <mergeCells count="42">
    <mergeCell ref="B3:C3"/>
    <mergeCell ref="B4:C4"/>
    <mergeCell ref="D4:G4"/>
    <mergeCell ref="D3:G3"/>
    <mergeCell ref="C10:E10"/>
    <mergeCell ref="B5:C5"/>
    <mergeCell ref="B6:C6"/>
    <mergeCell ref="D6:G6"/>
    <mergeCell ref="D5:G5"/>
    <mergeCell ref="B15:E15"/>
    <mergeCell ref="C13:E13"/>
    <mergeCell ref="C23:E23"/>
    <mergeCell ref="B12:E12"/>
    <mergeCell ref="B17:E17"/>
    <mergeCell ref="B19:E19"/>
    <mergeCell ref="C21:E21"/>
    <mergeCell ref="C20:E20"/>
    <mergeCell ref="C47:E47"/>
    <mergeCell ref="C48:E48"/>
    <mergeCell ref="C38:E38"/>
    <mergeCell ref="C41:E41"/>
    <mergeCell ref="C42:E42"/>
    <mergeCell ref="C44:E44"/>
    <mergeCell ref="C58:E58"/>
    <mergeCell ref="B53:E53"/>
    <mergeCell ref="B54:E54"/>
    <mergeCell ref="B51:E51"/>
    <mergeCell ref="B52:E52"/>
    <mergeCell ref="C56:E56"/>
    <mergeCell ref="C57:E57"/>
    <mergeCell ref="B26:E26"/>
    <mergeCell ref="B25:E25"/>
    <mergeCell ref="C31:E31"/>
    <mergeCell ref="B29:E29"/>
    <mergeCell ref="C45:E45"/>
    <mergeCell ref="C39:E39"/>
    <mergeCell ref="C32:E32"/>
    <mergeCell ref="B34:E34"/>
    <mergeCell ref="C35:E35"/>
    <mergeCell ref="C36:E36"/>
    <mergeCell ref="C30:E30"/>
    <mergeCell ref="B27:E27"/>
  </mergeCells>
  <phoneticPr fontId="16" type="noConversion"/>
  <dataValidations count="1">
    <dataValidation type="list" allowBlank="1" showInputMessage="1" showErrorMessage="1" sqref="D7">
      <formula1>poles</formula1>
    </dataValidation>
  </dataValidations>
  <pageMargins left="0.59055118110236227" right="0.59055118110236227" top="0.59055118110236227" bottom="0.59055118110236227" header="0.51181102362204722" footer="0.31496062992125984"/>
  <pageSetup paperSize="9" orientation="portrait" horizontalDpi="300" verticalDpi="300" r:id="rId1"/>
  <headerFooter alignWithMargins="0"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13</vt:i4>
      </vt:variant>
    </vt:vector>
  </HeadingPairs>
  <TitlesOfParts>
    <vt:vector size="19" baseType="lpstr">
      <vt:lpstr>1. a. Obj de prod par action</vt:lpstr>
      <vt:lpstr>1.b. Obj de prod par année</vt:lpstr>
      <vt:lpstr>1.c. Obj de prod - Total Projet</vt:lpstr>
      <vt:lpstr>2. Budget Formation</vt:lpstr>
      <vt:lpstr>3. Budget Investissement</vt:lpstr>
      <vt:lpstr>4. Intervention public-privé</vt:lpstr>
      <vt:lpstr>BudgInv</vt:lpstr>
      <vt:lpstr>poles</vt:lpstr>
      <vt:lpstr>TotHrsAutres</vt:lpstr>
      <vt:lpstr>TotHrsAutres100</vt:lpstr>
      <vt:lpstr>TotHrsTr</vt:lpstr>
      <vt:lpstr>TotHrsTr100</vt:lpstr>
      <vt:lpstr>TotPers</vt:lpstr>
      <vt:lpstr>'1. a. Obj de prod par action'!Zone_d_impression</vt:lpstr>
      <vt:lpstr>'1.b. Obj de prod par année'!Zone_d_impression</vt:lpstr>
      <vt:lpstr>'1.c. Obj de prod - Total Projet'!Zone_d_impression</vt:lpstr>
      <vt:lpstr>'2. Budget Formation'!Zone_d_impression</vt:lpstr>
      <vt:lpstr>'3. Budget Investissement'!Zone_d_impression</vt:lpstr>
      <vt:lpstr>'4. Intervention public-privé'!Zone_d_impression</vt:lpstr>
    </vt:vector>
  </TitlesOfParts>
  <Company>FOREM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Annexe 7 - v141113</dc:title>
  <dc:creator>FOREM</dc:creator>
  <cp:lastModifiedBy>Christine Parent</cp:lastModifiedBy>
  <cp:lastPrinted>2012-10-29T08:10:17Z</cp:lastPrinted>
  <dcterms:created xsi:type="dcterms:W3CDTF">2011-09-05T10:06:39Z</dcterms:created>
  <dcterms:modified xsi:type="dcterms:W3CDTF">2013-11-14T09:18:03Z</dcterms:modified>
</cp:coreProperties>
</file>